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445" activeTab="5"/>
  </bookViews>
  <sheets>
    <sheet name="Girone - A - (Col)" sheetId="1" r:id="rId1"/>
    <sheet name="Foglio2" sheetId="2" state="hidden" r:id="rId2"/>
    <sheet name="Girone - Rc -" sheetId="3" state="hidden" r:id="rId3"/>
    <sheet name="Girone - B - (Bandit)" sheetId="6" r:id="rId4"/>
    <sheet name="Risultati squadre" sheetId="5" r:id="rId5"/>
    <sheet name="Finale" sheetId="4" r:id="rId6"/>
  </sheets>
  <calcPr calcId="125725"/>
</workbook>
</file>

<file path=xl/calcChain.xml><?xml version="1.0" encoding="utf-8"?>
<calcChain xmlns="http://schemas.openxmlformats.org/spreadsheetml/2006/main">
  <c r="C18" i="4"/>
  <c r="C17"/>
  <c r="C16"/>
  <c r="Q9"/>
  <c r="Q7"/>
  <c r="Q8"/>
  <c r="Q6"/>
  <c r="Q10"/>
  <c r="Q11"/>
  <c r="Q18" i="1"/>
  <c r="Q17"/>
  <c r="Q19"/>
  <c r="Q20"/>
  <c r="Q7"/>
  <c r="Q8"/>
  <c r="Q6" i="6"/>
  <c r="Q10"/>
  <c r="Q9"/>
  <c r="Q8"/>
  <c r="Q7"/>
  <c r="Q6" i="1"/>
  <c r="Q9"/>
  <c r="Q10"/>
  <c r="G31"/>
  <c r="G30"/>
  <c r="G29"/>
  <c r="G28"/>
  <c r="G27"/>
  <c r="Q20" i="6"/>
  <c r="Q19"/>
  <c r="Q18"/>
  <c r="Q17"/>
  <c r="Q16"/>
  <c r="Q20" i="3"/>
  <c r="Q19"/>
  <c r="Q18"/>
  <c r="Q17"/>
  <c r="Q16"/>
  <c r="Q7"/>
  <c r="Q8"/>
  <c r="Q9"/>
  <c r="Q10"/>
  <c r="Q6"/>
  <c r="Q21" i="1"/>
</calcChain>
</file>

<file path=xl/sharedStrings.xml><?xml version="1.0" encoding="utf-8"?>
<sst xmlns="http://schemas.openxmlformats.org/spreadsheetml/2006/main" count="389" uniqueCount="106">
  <si>
    <t>Col Bandit Championship</t>
  </si>
  <si>
    <t>PILOTA</t>
  </si>
  <si>
    <t>TITH1</t>
  </si>
  <si>
    <t>Museum 2</t>
  </si>
  <si>
    <t>Garden</t>
  </si>
  <si>
    <t>TOTALE</t>
  </si>
  <si>
    <t>Vito</t>
  </si>
  <si>
    <t>Michelangelo</t>
  </si>
  <si>
    <t>Antonio</t>
  </si>
  <si>
    <t>Ilcignodz</t>
  </si>
  <si>
    <t>.*.LucK.*.</t>
  </si>
  <si>
    <t>Kratos</t>
  </si>
  <si>
    <t>R4yellow</t>
  </si>
  <si>
    <t>Esmina88</t>
  </si>
  <si>
    <t>AUTO</t>
  </si>
  <si>
    <t>Col Moss</t>
  </si>
  <si>
    <t>SQUADRE</t>
  </si>
  <si>
    <t>Vitolangelo</t>
  </si>
  <si>
    <t>RoR Saints</t>
  </si>
  <si>
    <t>R4family</t>
  </si>
  <si>
    <t>Tia</t>
  </si>
  <si>
    <t>Rc Bandit</t>
  </si>
  <si>
    <t>Market 2</t>
  </si>
  <si>
    <t>Market 1</t>
  </si>
  <si>
    <t>TITH2</t>
  </si>
  <si>
    <t>Crescviper</t>
  </si>
  <si>
    <t xml:space="preserve">Toytanic </t>
  </si>
  <si>
    <t>Musuem 1</t>
  </si>
  <si>
    <t>TW 1</t>
  </si>
  <si>
    <t>T. World 2</t>
  </si>
  <si>
    <t>G. Town 2</t>
  </si>
  <si>
    <t>G. Town 1</t>
  </si>
  <si>
    <t>Girone - Col Moss -</t>
  </si>
  <si>
    <t>Girone - Rc Bandit -</t>
  </si>
  <si>
    <t>1° giornata</t>
  </si>
  <si>
    <t>RECORD:</t>
  </si>
  <si>
    <t>P.S.</t>
  </si>
  <si>
    <t>Il pilota che ha fatto il record sulla pista avrà la sua posizione in classifica contrassegnata col grassetto e, inoltre, sotto la corrispondente pista, sarà scritto il record da lui ottenuto</t>
  </si>
  <si>
    <t>2° giornata</t>
  </si>
  <si>
    <t>Classifica finale:</t>
  </si>
  <si>
    <t>Classifica girone:</t>
  </si>
  <si>
    <t>Risultati squadre</t>
  </si>
  <si>
    <t>SQUADRA</t>
  </si>
  <si>
    <t>0:52:227</t>
  </si>
  <si>
    <t>0:20:984</t>
  </si>
  <si>
    <t>0:43:282</t>
  </si>
  <si>
    <t>0:27:238</t>
  </si>
  <si>
    <t>0:28:012</t>
  </si>
  <si>
    <t>0:26:839</t>
  </si>
  <si>
    <t>0:35:260</t>
  </si>
  <si>
    <t>0:44:504</t>
  </si>
  <si>
    <t>0:56:742</t>
  </si>
  <si>
    <t>0:41:872</t>
  </si>
  <si>
    <t>0:38:317</t>
  </si>
  <si>
    <t>0:50:013</t>
  </si>
  <si>
    <t>0:20:989</t>
  </si>
  <si>
    <t>0:43:131</t>
  </si>
  <si>
    <t>0:27:383</t>
  </si>
  <si>
    <t>0:27:503</t>
  </si>
  <si>
    <t>0:26:540</t>
  </si>
  <si>
    <t>0:36:131</t>
  </si>
  <si>
    <t>0:44:878</t>
  </si>
  <si>
    <t>0:56:517</t>
  </si>
  <si>
    <t>0:43:006</t>
  </si>
  <si>
    <t>1:00:887*</t>
  </si>
  <si>
    <t>LuckViper</t>
  </si>
  <si>
    <t>KraTia</t>
  </si>
  <si>
    <t>0:38:491</t>
  </si>
  <si>
    <t>1:03:472*</t>
  </si>
  <si>
    <t>1°</t>
  </si>
  <si>
    <t>2°</t>
  </si>
  <si>
    <t>3°</t>
  </si>
  <si>
    <t>4°</t>
  </si>
  <si>
    <t>5°</t>
  </si>
  <si>
    <t>0:49:816</t>
  </si>
  <si>
    <t>0:21:034</t>
  </si>
  <si>
    <t>N/A</t>
  </si>
  <si>
    <t>0:43:604</t>
  </si>
  <si>
    <t>0:27:360</t>
  </si>
  <si>
    <t>0:26:871</t>
  </si>
  <si>
    <t>0:36:150</t>
  </si>
  <si>
    <t>0:27:405*</t>
  </si>
  <si>
    <t>0:45:359</t>
  </si>
  <si>
    <t>0:57:374</t>
  </si>
  <si>
    <t>1:02:955</t>
  </si>
  <si>
    <t>0:43:054</t>
  </si>
  <si>
    <t>0:38:587</t>
  </si>
  <si>
    <t>Finale</t>
  </si>
  <si>
    <t>Annullata</t>
  </si>
  <si>
    <t>0:49:825</t>
  </si>
  <si>
    <t>0:21:009</t>
  </si>
  <si>
    <t>0:43:175</t>
  </si>
  <si>
    <t>0:27:278</t>
  </si>
  <si>
    <t>0:27:410</t>
  </si>
  <si>
    <t>0:26:640</t>
  </si>
  <si>
    <t>0:35:465</t>
  </si>
  <si>
    <t>0:44:098</t>
  </si>
  <si>
    <t>0:57:004</t>
  </si>
  <si>
    <t>1:01:630</t>
  </si>
  <si>
    <t>0:41:674</t>
  </si>
  <si>
    <t>0:38:352</t>
  </si>
  <si>
    <t>Classifica piloti</t>
  </si>
  <si>
    <t>Classifica squadre</t>
  </si>
  <si>
    <t>6°</t>
  </si>
  <si>
    <t>LuckTia</t>
  </si>
  <si>
    <t>T. World 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</si>
</sst>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  <font>
      <b/>
      <sz val="20"/>
      <name val="Bodoni MT Black"/>
      <family val="1"/>
    </font>
    <font>
      <b/>
      <sz val="11"/>
      <color theme="1"/>
      <name val="Bodoni MT Black"/>
      <family val="1"/>
    </font>
    <font>
      <b/>
      <sz val="11"/>
      <color theme="1"/>
      <name val="Bodoni MT"/>
      <family val="1"/>
    </font>
    <font>
      <sz val="11"/>
      <color theme="1"/>
      <name val="Bodoni MT"/>
      <family val="1"/>
    </font>
    <font>
      <b/>
      <sz val="10"/>
      <color theme="1"/>
      <name val="Bell MT"/>
      <family val="1"/>
    </font>
    <font>
      <sz val="10"/>
      <color theme="1"/>
      <name val="Bell MT"/>
      <family val="1"/>
    </font>
    <font>
      <sz val="11"/>
      <color theme="1"/>
      <name val="Bell MT"/>
      <family val="1"/>
    </font>
    <font>
      <sz val="10"/>
      <color theme="1"/>
      <name val="Book Antiqua"/>
      <family val="1"/>
    </font>
    <font>
      <b/>
      <sz val="10"/>
      <color theme="1"/>
      <name val="Comic Sans MS"/>
      <family val="4"/>
    </font>
    <font>
      <b/>
      <sz val="10"/>
      <color theme="1"/>
      <name val="Bradley Hand ITC"/>
      <family val="4"/>
    </font>
    <font>
      <sz val="8"/>
      <color theme="1"/>
      <name val="Calibri"/>
      <family val="2"/>
    </font>
    <font>
      <b/>
      <sz val="11"/>
      <name val="Comic Sans MS"/>
      <family val="4"/>
    </font>
    <font>
      <b/>
      <sz val="9"/>
      <color theme="1"/>
      <name val="Bell MT"/>
      <family val="1"/>
    </font>
    <font>
      <b/>
      <sz val="14"/>
      <name val="Bodoni MT Black"/>
      <family val="1"/>
    </font>
    <font>
      <sz val="10"/>
      <color theme="1"/>
      <name val="Comic Sans MS"/>
      <family val="4"/>
    </font>
    <font>
      <sz val="11"/>
      <name val="Comic Sans MS"/>
      <family val="4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gradientFill degree="45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 degree="90">
        <stop position="0">
          <color theme="4" tint="0.59999389629810485"/>
        </stop>
        <stop position="1">
          <color theme="0"/>
        </stop>
      </gradientFill>
    </fill>
    <fill>
      <gradientFill degree="270">
        <stop position="0">
          <color theme="4" tint="0.59999389629810485"/>
        </stop>
        <stop position="1">
          <color theme="0"/>
        </stop>
      </gradientFill>
    </fill>
    <fill>
      <gradientFill degree="135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80001220740379042"/>
        </stop>
      </gradientFill>
    </fill>
    <fill>
      <gradientFill>
        <stop position="0">
          <color theme="0"/>
        </stop>
        <stop position="1">
          <color theme="4" tint="0.80001220740379042"/>
        </stop>
      </gradientFill>
    </fill>
    <fill>
      <gradientFill>
        <stop position="0">
          <color theme="4" tint="0.80001220740379042"/>
        </stop>
        <stop position="1">
          <color theme="0"/>
        </stop>
      </gradientFill>
    </fill>
    <fill>
      <gradientFill degree="180">
        <stop position="0">
          <color theme="0"/>
        </stop>
        <stop position="1">
          <color theme="4" tint="0.80001220740379042"/>
        </stop>
      </gradient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1" fillId="0" borderId="0" xfId="0" applyFont="1" applyFill="1" applyBorder="1"/>
    <xf numFmtId="0" fontId="2" fillId="0" borderId="0" xfId="0" applyFont="1" applyFill="1" applyAlignment="1"/>
    <xf numFmtId="0" fontId="8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7" fillId="0" borderId="0" xfId="0" applyFont="1"/>
    <xf numFmtId="0" fontId="1" fillId="0" borderId="14" xfId="0" applyFont="1" applyFill="1" applyBorder="1"/>
    <xf numFmtId="0" fontId="6" fillId="5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10" fillId="7" borderId="15" xfId="0" applyFont="1" applyFill="1" applyBorder="1"/>
    <xf numFmtId="0" fontId="9" fillId="7" borderId="4" xfId="0" applyFont="1" applyFill="1" applyBorder="1"/>
    <xf numFmtId="0" fontId="9" fillId="7" borderId="1" xfId="0" applyFont="1" applyFill="1" applyBorder="1"/>
    <xf numFmtId="0" fontId="10" fillId="7" borderId="16" xfId="0" applyFont="1" applyFill="1" applyBorder="1"/>
    <xf numFmtId="0" fontId="11" fillId="8" borderId="17" xfId="0" applyFont="1" applyFill="1" applyBorder="1"/>
    <xf numFmtId="0" fontId="11" fillId="8" borderId="18" xfId="0" applyFont="1" applyFill="1" applyBorder="1"/>
    <xf numFmtId="0" fontId="1" fillId="9" borderId="22" xfId="0" applyFont="1" applyFill="1" applyBorder="1"/>
    <xf numFmtId="0" fontId="1" fillId="9" borderId="23" xfId="0" applyFont="1" applyFill="1" applyBorder="1"/>
    <xf numFmtId="0" fontId="1" fillId="9" borderId="24" xfId="0" applyFont="1" applyFill="1" applyBorder="1"/>
    <xf numFmtId="0" fontId="6" fillId="2" borderId="8" xfId="0" applyFont="1" applyFill="1" applyBorder="1" applyAlignment="1">
      <alignment horizontal="center"/>
    </xf>
    <xf numFmtId="49" fontId="5" fillId="6" borderId="12" xfId="0" applyNumberFormat="1" applyFont="1" applyFill="1" applyBorder="1" applyAlignment="1">
      <alignment horizontal="center"/>
    </xf>
    <xf numFmtId="49" fontId="5" fillId="6" borderId="21" xfId="0" applyNumberFormat="1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49" fontId="5" fillId="6" borderId="27" xfId="0" applyNumberFormat="1" applyFont="1" applyFill="1" applyBorder="1" applyAlignment="1">
      <alignment horizontal="center"/>
    </xf>
    <xf numFmtId="0" fontId="9" fillId="7" borderId="25" xfId="0" applyFont="1" applyFill="1" applyBorder="1"/>
    <xf numFmtId="0" fontId="5" fillId="6" borderId="2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9" fillId="7" borderId="31" xfId="0" applyFont="1" applyFill="1" applyBorder="1"/>
    <xf numFmtId="0" fontId="6" fillId="2" borderId="10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16" fillId="7" borderId="4" xfId="0" applyFont="1" applyFill="1" applyBorder="1"/>
    <xf numFmtId="0" fontId="16" fillId="7" borderId="1" xfId="0" applyFont="1" applyFill="1" applyBorder="1"/>
    <xf numFmtId="0" fontId="16" fillId="7" borderId="31" xfId="0" applyFont="1" applyFill="1" applyBorder="1"/>
    <xf numFmtId="0" fontId="6" fillId="5" borderId="7" xfId="0" applyFont="1" applyFill="1" applyBorder="1" applyAlignment="1">
      <alignment horizontal="center"/>
    </xf>
    <xf numFmtId="0" fontId="10" fillId="7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18" fillId="0" borderId="0" xfId="0" applyFont="1"/>
    <xf numFmtId="0" fontId="9" fillId="7" borderId="35" xfId="0" applyFont="1" applyFill="1" applyBorder="1"/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5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topLeftCell="A13" workbookViewId="0">
      <selection activeCell="E16" sqref="E16:P16"/>
    </sheetView>
  </sheetViews>
  <sheetFormatPr defaultRowHeight="15"/>
  <cols>
    <col min="1" max="1" width="3.42578125" customWidth="1"/>
    <col min="2" max="2" width="15.28515625" customWidth="1"/>
    <col min="3" max="3" width="12" style="1" customWidth="1"/>
    <col min="4" max="4" width="13.42578125" style="1" customWidth="1"/>
    <col min="5" max="8" width="9.7109375" customWidth="1"/>
    <col min="9" max="12" width="9.7109375" style="1" customWidth="1"/>
    <col min="13" max="16" width="9.7109375" customWidth="1"/>
    <col min="17" max="17" width="10.28515625" customWidth="1"/>
    <col min="18" max="22" width="11" customWidth="1"/>
  </cols>
  <sheetData>
    <row r="1" spans="1:22" ht="26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3"/>
      <c r="S1" s="3"/>
      <c r="T1" s="3"/>
      <c r="U1" s="3"/>
      <c r="V1" s="3"/>
    </row>
    <row r="2" spans="1:22" ht="26.25" customHeight="1">
      <c r="A2" s="68" t="s">
        <v>32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22" s="1" customFormat="1" ht="15" customHeight="1">
      <c r="A3" s="5"/>
      <c r="B3" s="5"/>
      <c r="C3" s="5"/>
      <c r="D3" s="5"/>
      <c r="E3" s="5"/>
      <c r="F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s="1" customFormat="1" ht="15" customHeight="1" thickBot="1">
      <c r="A4" s="6" t="s">
        <v>34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75">
      <c r="A5" s="65" t="s">
        <v>1</v>
      </c>
      <c r="B5" s="66"/>
      <c r="C5" s="33" t="s">
        <v>14</v>
      </c>
      <c r="D5" s="12" t="s">
        <v>42</v>
      </c>
      <c r="E5" s="13" t="s">
        <v>2</v>
      </c>
      <c r="F5" s="15" t="s">
        <v>22</v>
      </c>
      <c r="G5" s="13" t="s">
        <v>3</v>
      </c>
      <c r="H5" s="15" t="s">
        <v>4</v>
      </c>
      <c r="I5" s="13" t="s">
        <v>105</v>
      </c>
      <c r="J5" s="15" t="s">
        <v>31</v>
      </c>
      <c r="K5" s="13" t="s">
        <v>29</v>
      </c>
      <c r="L5" s="15" t="s">
        <v>24</v>
      </c>
      <c r="M5" s="13" t="s">
        <v>26</v>
      </c>
      <c r="N5" s="15" t="s">
        <v>27</v>
      </c>
      <c r="O5" s="13" t="s">
        <v>23</v>
      </c>
      <c r="P5" s="15" t="s">
        <v>30</v>
      </c>
      <c r="Q5" s="14" t="s">
        <v>5</v>
      </c>
    </row>
    <row r="6" spans="1:22" ht="16.5">
      <c r="A6" s="30" t="s">
        <v>69</v>
      </c>
      <c r="B6" s="24" t="s">
        <v>8</v>
      </c>
      <c r="C6" s="28" t="s">
        <v>15</v>
      </c>
      <c r="D6" s="25" t="s">
        <v>18</v>
      </c>
      <c r="E6" s="53">
        <v>1</v>
      </c>
      <c r="F6" s="54">
        <v>2</v>
      </c>
      <c r="G6" s="17">
        <v>1</v>
      </c>
      <c r="H6" s="17">
        <v>2</v>
      </c>
      <c r="I6" s="17">
        <v>3</v>
      </c>
      <c r="J6" s="54">
        <v>1</v>
      </c>
      <c r="K6" s="17">
        <v>1</v>
      </c>
      <c r="L6" s="54">
        <v>1</v>
      </c>
      <c r="M6" s="54">
        <v>3</v>
      </c>
      <c r="N6" s="54">
        <v>1</v>
      </c>
      <c r="O6" s="54">
        <v>1</v>
      </c>
      <c r="P6" s="55">
        <v>3</v>
      </c>
      <c r="Q6" s="19">
        <f>IF(E6=1,5,IF(E6=2,3,IF(E6=3,2,IF(E6=4,1,0))))+IF(F6=1,5,IF(F6=2,3,IF(F6=3,2,IF(F6=4,1,0))))+IF(G6=1,5,IF(G6=2,3,IF(G6=3,2,IF(G6=4,1,0))))+IF(H6=1,5,IF(H6=2,3,IF(H6=3,2,IF(H6=4,1,0))))+IF(I6=1,5,IF(I6=2,3,IF(I6=3,2,IF(I6=4,1,0))))+IF(J6=1,5,IF(J6=2,3,IF(J6=3,2,IF(J6=4,1,0))))+IF(K6=1,5,IF(K6=2,3,IF(K6=3,2,IF(K6=4,1,0))))+IF(L6=1,5,IF(L6=2,3,IF(L6=3,2,IF(L6=4,1,0))))+IF(M6=1,5,IF(M6=2,3,IF(M6=3,2,IF(M6=4,1,0))))+IF(N6=1,5,IF(N6=2,3,IF(N6=3,2,IF(N6=4,1,0))))+IF(O6=1,5,IF(O6=2,3,IF(O6=3,2,IF(O6=4,1,0))))+IF(P6=1,5,IF(P6=2,3,IF(P6=3,2,IF(P6=4,1,0))))+7</f>
        <v>54</v>
      </c>
    </row>
    <row r="7" spans="1:22" ht="16.5">
      <c r="A7" s="31" t="s">
        <v>70</v>
      </c>
      <c r="B7" s="24" t="s">
        <v>10</v>
      </c>
      <c r="C7" s="28" t="s">
        <v>15</v>
      </c>
      <c r="D7" s="26" t="s">
        <v>65</v>
      </c>
      <c r="E7" s="16">
        <v>2</v>
      </c>
      <c r="F7" s="20">
        <v>3</v>
      </c>
      <c r="G7" s="56">
        <v>3</v>
      </c>
      <c r="H7" s="56">
        <v>1</v>
      </c>
      <c r="I7" s="56">
        <v>1</v>
      </c>
      <c r="J7" s="20">
        <v>3</v>
      </c>
      <c r="K7" s="20">
        <v>3</v>
      </c>
      <c r="L7" s="20">
        <v>3</v>
      </c>
      <c r="M7" s="20">
        <v>2</v>
      </c>
      <c r="N7" s="20">
        <v>2</v>
      </c>
      <c r="O7" s="20">
        <v>3</v>
      </c>
      <c r="P7" s="21">
        <v>1</v>
      </c>
      <c r="Q7" s="19">
        <f>IF(E7=1,5,IF(E7=2,3,IF(E7=3,2,IF(E7=4,1,0))))+IF(F7=1,5,IF(F7=2,3,IF(F7=3,2,IF(F7=4,1,0))))+IF(G7=1,5,IF(G7=2,3,IF(G7=3,2,IF(G7=4,1,0))))+IF(H7=1,5,IF(H7=2,3,IF(H7=3,2,IF(H7=4,1,0))))+IF(I7=1,5,IF(I7=2,3,IF(I7=3,2,IF(I7=4,1,0))))+IF(J7=1,5,IF(J7=2,3,IF(J7=3,2,IF(J7=4,1,0))))+IF(K7=1,5,IF(K7=2,3,IF(K7=3,2,IF(K7=4,1,0))))+IF(L7=1,5,IF(L7=2,3,IF(L7=3,2,IF(L7=4,1,0))))+IF(M7=1,5,IF(M7=2,3,IF(M7=3,2,IF(M7=4,1,0))))+IF(N7=1,5,IF(N7=2,3,IF(N7=3,2,IF(N7=4,1,0))))+IF(O7=1,5,IF(O7=2,3,IF(O7=3,2,IF(O7=4,1,0))))+IF(P7=1,5,IF(P7=2,3,IF(P7=3,2,IF(P7=4,1,0))))+3</f>
        <v>39</v>
      </c>
    </row>
    <row r="8" spans="1:22" ht="16.5">
      <c r="A8" s="31" t="s">
        <v>71</v>
      </c>
      <c r="B8" s="24" t="s">
        <v>6</v>
      </c>
      <c r="C8" s="28" t="s">
        <v>15</v>
      </c>
      <c r="D8" s="26" t="s">
        <v>17</v>
      </c>
      <c r="E8" s="16">
        <v>3</v>
      </c>
      <c r="F8" s="20">
        <v>1</v>
      </c>
      <c r="G8" s="20">
        <v>2</v>
      </c>
      <c r="H8" s="20">
        <v>3</v>
      </c>
      <c r="I8" s="20">
        <v>2</v>
      </c>
      <c r="J8" s="20">
        <v>2</v>
      </c>
      <c r="K8" s="56">
        <v>2</v>
      </c>
      <c r="L8" s="20">
        <v>2</v>
      </c>
      <c r="M8" s="20">
        <v>1</v>
      </c>
      <c r="N8" s="20">
        <v>3</v>
      </c>
      <c r="O8" s="20">
        <v>2</v>
      </c>
      <c r="P8" s="21">
        <v>2</v>
      </c>
      <c r="Q8" s="19">
        <f>IF(E8=1,5,IF(E8=2,3,IF(E8=3,2,IF(E8=4,1,0))))+IF(F8=1,5,IF(F8=2,3,IF(F8=3,2,IF(F8=4,1,0))))+IF(G8=1,5,IF(G8=2,3,IF(G8=3,2,IF(G8=4,1,0))))+IF(H8=1,5,IF(H8=2,3,IF(H8=3,2,IF(H8=4,1,0))))+IF(I8=1,5,IF(I8=2,3,IF(I8=3,2,IF(I8=4,1,0))))+IF(J8=1,5,IF(J8=2,3,IF(J8=3,2,IF(J8=4,1,0))))+IF(K8=1,5,IF(K8=2,3,IF(K8=3,2,IF(K8=4,1,0))))+IF(L8=1,5,IF(L8=2,3,IF(L8=3,2,IF(L8=4,1,0))))+IF(M8=1,5,IF(M8=2,3,IF(M8=3,2,IF(M8=4,1,0))))+IF(N8=1,5,IF(N8=2,3,IF(N8=3,2,IF(N8=4,1,0))))+IF(O8=1,5,IF(O8=2,3,IF(O8=3,2,IF(O8=4,1,0))))+IF(P8=1,5,IF(P8=2,3,IF(P8=3,2,IF(P8=4,1,0))))+1</f>
        <v>38</v>
      </c>
    </row>
    <row r="9" spans="1:22" ht="16.5">
      <c r="A9" s="31" t="s">
        <v>72</v>
      </c>
      <c r="B9" s="24" t="s">
        <v>11</v>
      </c>
      <c r="C9" s="28" t="s">
        <v>15</v>
      </c>
      <c r="D9" s="26" t="s">
        <v>66</v>
      </c>
      <c r="E9" s="16">
        <v>4</v>
      </c>
      <c r="F9" s="20">
        <v>4</v>
      </c>
      <c r="G9" s="20">
        <v>4</v>
      </c>
      <c r="H9" s="20">
        <v>4</v>
      </c>
      <c r="I9" s="20">
        <v>4</v>
      </c>
      <c r="J9" s="20">
        <v>4</v>
      </c>
      <c r="K9" s="20">
        <v>4</v>
      </c>
      <c r="L9" s="20">
        <v>4</v>
      </c>
      <c r="M9" s="20">
        <v>4</v>
      </c>
      <c r="N9" s="20">
        <v>4</v>
      </c>
      <c r="O9" s="20">
        <v>4</v>
      </c>
      <c r="P9" s="21">
        <v>4</v>
      </c>
      <c r="Q9" s="19">
        <f t="shared" ref="Q9" si="0">IF(E9=1,5,IF(E9=2,3,IF(E9=3,2,IF(E9=4,1,0))))+IF(F9=1,5,IF(F9=2,3,IF(F9=3,2,IF(F9=4,1,0))))+IF(G9=1,5,IF(G9=2,3,IF(G9=3,2,IF(G9=4,1,0))))+IF(H9=1,5,IF(H9=2,3,IF(H9=3,2,IF(H9=4,1,0))))+IF(I9=1,5,IF(I9=2,3,IF(I9=3,2,IF(I9=4,1,0))))+IF(J9=1,5,IF(J9=2,3,IF(J9=3,2,IF(J9=4,1,0))))+IF(K9=1,5,IF(K9=2,3,IF(K9=3,2,IF(K9=4,1,0))))+IF(L9=1,5,IF(L9=2,3,IF(L9=3,2,IF(L9=4,1,0))))+IF(M9=1,5,IF(M9=2,3,IF(M9=3,2,IF(M9=4,1,0))))+IF(N9=1,5,IF(N9=2,3,IF(N9=3,2,IF(N9=4,1,0))))+IF(O9=1,5,IF(O9=2,3,IF(O9=3,2,IF(O9=4,1,0))))+IF(P9=1,5,IF(P9=2,3,IF(P9=3,2,IF(P9=4,1,0))))</f>
        <v>12</v>
      </c>
    </row>
    <row r="10" spans="1:22" ht="17.25" thickBot="1">
      <c r="A10" s="32" t="s">
        <v>73</v>
      </c>
      <c r="B10" s="27" t="s">
        <v>12</v>
      </c>
      <c r="C10" s="29" t="s">
        <v>15</v>
      </c>
      <c r="D10" s="38" t="s">
        <v>19</v>
      </c>
      <c r="E10" s="39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23">
        <f t="shared" ref="Q10" si="1">IF(E10=1,5,IF(E10=2,3,IF(E10=3,2,IF(E10=4,1,0))))+IF(F10=1,5,IF(F10=2,3,IF(F10=3,2,IF(F10=4,1,0))))+IF(G10=1,5,IF(G10=2,3,IF(G10=3,2,IF(G10=4,1,0))))+IF(H10=1,5,IF(H10=2,3,IF(H10=3,2,IF(H10=4,1,0))))+IF(I10=1,5,IF(I10=2,3,IF(I10=3,2,IF(I10=4,1,0))))+IF(J10=1,5,IF(J10=2,3,IF(J10=3,2,IF(J10=4,1,0))))+IF(K10=1,5,IF(K10=2,3,IF(K10=3,2,IF(K10=4,1,0))))+IF(L10=1,5,IF(L10=2,3,IF(L10=3,2,IF(L10=4,1,0))))+IF(M10=1,5,IF(M10=2,3,IF(M10=3,2,IF(M10=4,1,0))))+IF(N10=1,5,IF(N10=2,3,IF(N10=3,2,IF(N10=4,1,0))))+IF(O10=1,5,IF(O10=2,3,IF(O10=3,2,IF(O10=4,1,0))))+IF(O10=1,5,IF(O10=2,3,IF(O10=3,2,IF(O10=4,1,0))))+IF(P10=1,5,IF(P10=2,3,IF(P10=3,2,IF(P10=4,1,0))))</f>
        <v>0</v>
      </c>
    </row>
    <row r="11" spans="1:22" ht="17.25" thickBot="1">
      <c r="B11" s="2"/>
      <c r="C11" s="11"/>
      <c r="D11" s="36" t="s">
        <v>35</v>
      </c>
      <c r="E11" s="34" t="s">
        <v>54</v>
      </c>
      <c r="F11" s="35" t="s">
        <v>55</v>
      </c>
      <c r="G11" s="35" t="s">
        <v>56</v>
      </c>
      <c r="H11" s="35" t="s">
        <v>57</v>
      </c>
      <c r="I11" s="35" t="s">
        <v>58</v>
      </c>
      <c r="J11" s="35" t="s">
        <v>59</v>
      </c>
      <c r="K11" s="35" t="s">
        <v>60</v>
      </c>
      <c r="L11" s="35" t="s">
        <v>61</v>
      </c>
      <c r="M11" s="35" t="s">
        <v>62</v>
      </c>
      <c r="N11" s="35" t="s">
        <v>68</v>
      </c>
      <c r="O11" s="35" t="s">
        <v>63</v>
      </c>
      <c r="P11" s="37" t="s">
        <v>67</v>
      </c>
      <c r="Q11" s="1"/>
    </row>
    <row r="12" spans="1:22" ht="16.5">
      <c r="B12" s="2"/>
      <c r="D12" s="9"/>
      <c r="Q12" s="1"/>
    </row>
    <row r="13" spans="1:22" ht="15.75">
      <c r="A13" s="10" t="s">
        <v>36</v>
      </c>
      <c r="B13" s="4" t="s">
        <v>37</v>
      </c>
      <c r="E13" s="1"/>
      <c r="F13" s="7"/>
      <c r="Q13" s="1"/>
    </row>
    <row r="14" spans="1:22">
      <c r="Q14" s="1"/>
    </row>
    <row r="15" spans="1:22" ht="18.75" thickBot="1">
      <c r="A15" s="6" t="s">
        <v>38</v>
      </c>
      <c r="B15" s="1"/>
      <c r="E15" s="1"/>
      <c r="F15" s="1"/>
      <c r="H15" s="8"/>
      <c r="Q15" s="1"/>
    </row>
    <row r="16" spans="1:22" ht="15.75">
      <c r="A16" s="65" t="s">
        <v>1</v>
      </c>
      <c r="B16" s="66"/>
      <c r="C16" s="33" t="s">
        <v>14</v>
      </c>
      <c r="D16" s="12" t="s">
        <v>42</v>
      </c>
      <c r="E16" s="13" t="s">
        <v>2</v>
      </c>
      <c r="F16" s="15" t="s">
        <v>22</v>
      </c>
      <c r="G16" s="13" t="s">
        <v>3</v>
      </c>
      <c r="H16" s="15" t="s">
        <v>4</v>
      </c>
      <c r="I16" s="13" t="s">
        <v>105</v>
      </c>
      <c r="J16" s="15" t="s">
        <v>31</v>
      </c>
      <c r="K16" s="13" t="s">
        <v>29</v>
      </c>
      <c r="L16" s="15" t="s">
        <v>24</v>
      </c>
      <c r="M16" s="13" t="s">
        <v>26</v>
      </c>
      <c r="N16" s="15" t="s">
        <v>27</v>
      </c>
      <c r="O16" s="13" t="s">
        <v>23</v>
      </c>
      <c r="P16" s="15" t="s">
        <v>30</v>
      </c>
      <c r="Q16" s="14" t="s">
        <v>5</v>
      </c>
    </row>
    <row r="17" spans="1:17" ht="16.5">
      <c r="A17" s="30" t="s">
        <v>69</v>
      </c>
      <c r="B17" s="24" t="s">
        <v>8</v>
      </c>
      <c r="C17" s="28" t="s">
        <v>15</v>
      </c>
      <c r="D17" s="25" t="s">
        <v>18</v>
      </c>
      <c r="E17" s="53">
        <v>2</v>
      </c>
      <c r="F17" s="54">
        <v>1</v>
      </c>
      <c r="G17" s="54">
        <v>3</v>
      </c>
      <c r="H17" s="17">
        <v>2</v>
      </c>
      <c r="I17" s="17">
        <v>4</v>
      </c>
      <c r="J17" s="54">
        <v>1</v>
      </c>
      <c r="K17" s="17">
        <v>1</v>
      </c>
      <c r="L17" s="17">
        <v>2</v>
      </c>
      <c r="M17" s="17">
        <v>1</v>
      </c>
      <c r="N17" s="54">
        <v>1</v>
      </c>
      <c r="O17" s="54">
        <v>1</v>
      </c>
      <c r="P17" s="54">
        <v>2</v>
      </c>
      <c r="Q17" s="43">
        <f>IF(E17=1,5,IF(E17=2,3,IF(E17=3,2,IF(E17=4,1,0))))+IF(F17=1,5,IF(F17=2,3,IF(F17=3,2,IF(F17=4,1,0))))+IF(G17=1,5,IF(G17=2,3,IF(G17=3,2,IF(G17=4,1,0))))+IF(H17=1,5,IF(H17=2,3,IF(H17=3,2,IF(H17=4,1,0))))+IF(I17=1,5,IF(I17=2,3,IF(I17=3,2,IF(I17=4,1,0))))+IF(J17=1,5,IF(J17=2,3,IF(J17=3,2,IF(J17=4,1,0))))+IF(K17=1,5,IF(K17=2,3,IF(K17=3,2,IF(K17=4,1,0))))+IF(L17=1,5,IF(L17=2,3,IF(L17=3,2,IF(L17=4,1,0))))+IF(M17=1,5,IF(M17=2,3,IF(M17=3,2,IF(M17=4,1,0))))+IF(N17=1,5,IF(N17=2,3,IF(N17=3,2,IF(N17=4,1,0))))+IF(O17=1,5,IF(O17=2,3,IF(O17=3,2,IF(O17=4,1,0))))+IF(P17=1,5,IF(P17=2,3,IF(P17=3,2,IF(P17=4,1,0))))+6</f>
        <v>51</v>
      </c>
    </row>
    <row r="18" spans="1:17" ht="16.5">
      <c r="A18" s="31" t="s">
        <v>70</v>
      </c>
      <c r="B18" s="24" t="s">
        <v>10</v>
      </c>
      <c r="C18" s="28" t="s">
        <v>15</v>
      </c>
      <c r="D18" s="26" t="s">
        <v>65</v>
      </c>
      <c r="E18" s="16">
        <v>1</v>
      </c>
      <c r="F18" s="20">
        <v>3</v>
      </c>
      <c r="G18" s="20">
        <v>2</v>
      </c>
      <c r="H18" s="56">
        <v>1</v>
      </c>
      <c r="I18" s="20">
        <v>1</v>
      </c>
      <c r="J18" s="20">
        <v>3</v>
      </c>
      <c r="K18" s="56">
        <v>3</v>
      </c>
      <c r="L18" s="56">
        <v>1</v>
      </c>
      <c r="M18" s="56">
        <v>3</v>
      </c>
      <c r="N18" s="20">
        <v>2</v>
      </c>
      <c r="O18" s="20">
        <v>3</v>
      </c>
      <c r="P18" s="21">
        <v>1</v>
      </c>
      <c r="Q18" s="43">
        <f>IF(E18=1,5,IF(E18=2,3,IF(E18=3,2,IF(E18=4,1,0))))+IF(F18=1,5,IF(F18=2,3,IF(F18=3,2,IF(F18=4,1,0))))+IF(G18=1,5,IF(G18=2,3,IF(G18=3,2,IF(G18=4,1,0))))+IF(H18=1,5,IF(H18=2,3,IF(H18=3,2,IF(H18=4,1,0))))+IF(I18=1,5,IF(I18=2,3,IF(I18=3,2,IF(I18=4,1,0))))+IF(J18=1,5,IF(J18=2,3,IF(J18=3,2,IF(J18=4,1,0))))+IF(K18=1,5,IF(K18=2,3,IF(K18=3,2,IF(K18=4,1,0))))+IF(L18=1,5,IF(L18=2,3,IF(L18=3,2,IF(L18=4,1,0))))+IF(M18=1,5,IF(M18=2,3,IF(M18=3,2,IF(M18=4,1,0))))+IF(N18=1,5,IF(N18=2,3,IF(N18=3,2,IF(N18=4,1,0))))+IF(O18=1,5,IF(O18=2,3,IF(O18=3,2,IF(O18=4,1,0))))+IF(P18=1,5,IF(P18=2,3,IF(P18=3,2,IF(P18=4,1,0))))+4</f>
        <v>45</v>
      </c>
    </row>
    <row r="19" spans="1:17" ht="16.5">
      <c r="A19" s="31" t="s">
        <v>71</v>
      </c>
      <c r="B19" s="24" t="s">
        <v>6</v>
      </c>
      <c r="C19" s="28" t="s">
        <v>15</v>
      </c>
      <c r="D19" s="26" t="s">
        <v>17</v>
      </c>
      <c r="E19" s="16">
        <v>3</v>
      </c>
      <c r="F19" s="20">
        <v>2</v>
      </c>
      <c r="G19" s="20">
        <v>1</v>
      </c>
      <c r="H19" s="20">
        <v>3</v>
      </c>
      <c r="I19" s="56">
        <v>2</v>
      </c>
      <c r="J19" s="20">
        <v>2</v>
      </c>
      <c r="K19" s="20">
        <v>2</v>
      </c>
      <c r="L19" s="20">
        <v>3</v>
      </c>
      <c r="M19" s="20">
        <v>2</v>
      </c>
      <c r="N19" s="20">
        <v>3</v>
      </c>
      <c r="O19" s="20">
        <v>2</v>
      </c>
      <c r="P19" s="21">
        <v>3</v>
      </c>
      <c r="Q19" s="43">
        <f>IF(E19=1,5,IF(E19=2,3,IF(E19=3,2,IF(E19=4,1,0))))+IF(F19=1,5,IF(F19=2,3,IF(F19=3,2,IF(F19=4,1,0))))+IF(G19=1,5,IF(G19=2,3,IF(G19=3,2,IF(G19=4,1,0))))+IF(H19=1,5,IF(H19=2,3,IF(H19=3,2,IF(H19=4,1,0))))+IF(I19=1,5,IF(I19=2,3,IF(I19=3,2,IF(I19=4,1,0))))+IF(J19=1,5,IF(J19=2,3,IF(J19=3,2,IF(J19=4,1,0))))+IF(K19=1,5,IF(K19=2,3,IF(K19=3,2,IF(K19=4,1,0))))+IF(L19=1,5,IF(L19=2,3,IF(L19=3,2,IF(L19=4,1,0))))+IF(M19=1,5,IF(M19=2,3,IF(M19=3,2,IF(M19=4,1,0))))+IF(N19=1,5,IF(N19=2,3,IF(N19=3,2,IF(N19=4,1,0))))+IF(O19=1,5,IF(O19=2,3,IF(O19=3,2,IF(O19=4,1,0))))+IF(P19=1,5,IF(P19=2,3,IF(P19=3,2,IF(P19=4,1,0))))</f>
        <v>33</v>
      </c>
    </row>
    <row r="20" spans="1:17" ht="16.5">
      <c r="A20" s="31" t="s">
        <v>72</v>
      </c>
      <c r="B20" s="24" t="s">
        <v>11</v>
      </c>
      <c r="C20" s="28" t="s">
        <v>15</v>
      </c>
      <c r="D20" s="26" t="s">
        <v>66</v>
      </c>
      <c r="E20" s="16">
        <v>4</v>
      </c>
      <c r="F20" s="20">
        <v>4</v>
      </c>
      <c r="G20" s="20" t="s">
        <v>76</v>
      </c>
      <c r="H20" s="20">
        <v>4</v>
      </c>
      <c r="I20" s="20">
        <v>3</v>
      </c>
      <c r="J20" s="20">
        <v>4</v>
      </c>
      <c r="K20" s="20">
        <v>4</v>
      </c>
      <c r="L20" s="20">
        <v>4</v>
      </c>
      <c r="M20" s="20">
        <v>4</v>
      </c>
      <c r="N20" s="20">
        <v>4</v>
      </c>
      <c r="O20" s="20">
        <v>4</v>
      </c>
      <c r="P20" s="21">
        <v>4</v>
      </c>
      <c r="Q20" s="43">
        <f>IF(E20=1,5,IF(E20=2,3,IF(E20=3,2,IF(E20=4,1,0))))+IF(F20=1,5,IF(F20=2,3,IF(F20=3,2,IF(F20=4,1,0))))+IF(G20=1,5,IF(G20=2,3,IF(G20=3,2,IF(G20=4,1,0))))+IF(H20=1,5,IF(H20=2,3,IF(H20=3,2,IF(H20=4,1,0))))+IF(I20=1,5,IF(I20=2,3,IF(I20=3,2,IF(I20=4,1,0))))+IF(J20=1,5,IF(J20=2,3,IF(J20=3,2,IF(J20=4,1,0))))+IF(K20=1,5,IF(K20=2,3,IF(K20=3,2,IF(K20=4,1,0))))+IF(L20=1,5,IF(L20=2,3,IF(L20=3,2,IF(L20=4,1,0))))+IF(M20=1,5,IF(M20=2,3,IF(M20=3,2,IF(M20=4,1,0))))+IF(N20=1,5,IF(N20=2,3,IF(N20=3,2,IF(N20=4,1,0))))+IF(O20=1,5,IF(O20=2,3,IF(O20=3,2,IF(O20=4,1,0))))+IF(P20=1,5,IF(P20=2,3,IF(P20=3,2,IF(P20=4,1,0))))</f>
        <v>12</v>
      </c>
    </row>
    <row r="21" spans="1:17" ht="17.25" thickBot="1">
      <c r="A21" s="32" t="s">
        <v>73</v>
      </c>
      <c r="B21" s="27" t="s">
        <v>12</v>
      </c>
      <c r="C21" s="29" t="s">
        <v>15</v>
      </c>
      <c r="D21" s="38" t="s">
        <v>19</v>
      </c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  <c r="Q21" s="44">
        <f t="shared" ref="Q21" si="2">IF(E21=1,10,IF(E21=2,6,IF(E21=3,4,IF(E21=4,3,IF(E21=5,2,IF(E21=6,1,0))))))+IF(F21=1,10,IF(F21=2,6,IF(F21=3,4,IF(F21=4,3,IF(F21=5,2,IF(F21=6,1,0))))))+IF(G21=1,10,IF(G21=2,6,IF(G21=3,4,IF(G21=4,3,IF(G21=5,2,IF(G21=6,1,0))))))+IF(H21=1,10,IF(H21=2,6,IF(H21=3,4,IF(H21=4,3,IF(H21=5,2,IF(H21=6,1,0))))))+IF(I21=1,10,IF(I21=2,6,IF(I21=3,4,IF(I21=4,3,IF(I21=5,2,IF(I21=6,1,0))))))+IF(J21=1,10,IF(J21=2,6,IF(J21=3,4,IF(J21=4,3,IF(J21=5,2,IF(J21=6,1,0))))))+IF(K21=1,10,IF(K21=2,6,IF(K21=3,4,IF(K21=4,3,IF(K21=5,2,IF(K21=6,1,0))))))+IF(L21=1,10,IF(L21=2,6,IF(L21=3,4,IF(L21=4,3,IF(L21=5,2,IF(L21=6,1,0))))))+IF(M21=1,10,IF(M21=2,6,IF(M21=3,4,IF(M21=4,3,IF(M21=5,2,IF(M21=6,1,0))))))+IF(N21=1,10,IF(N21=2,6,IF(N21=3,4,IF(N21=4,3,IF(N21=5,2,IF(N21=6,1,0))))))+IF(O21=1,10,IF(O21=2,6,IF(O21=3,4,IF(O21=4,3,IF(O21=5,2,IF(O21=6,1,0))))))+IF(P21=1,10,IF(P21=2,6,IF(P21=3,4,IF(P21=4,3,IF(P21=5,2,IF(P21=6,1,0))))))</f>
        <v>0</v>
      </c>
    </row>
    <row r="22" spans="1:17" ht="17.25" thickBot="1">
      <c r="A22" s="1"/>
      <c r="B22" s="2"/>
      <c r="C22" s="11"/>
      <c r="D22" s="36" t="s">
        <v>35</v>
      </c>
      <c r="E22" s="34" t="s">
        <v>74</v>
      </c>
      <c r="F22" s="35" t="s">
        <v>75</v>
      </c>
      <c r="G22" s="35" t="s">
        <v>77</v>
      </c>
      <c r="H22" s="35" t="s">
        <v>78</v>
      </c>
      <c r="I22" s="35" t="s">
        <v>81</v>
      </c>
      <c r="J22" s="35" t="s">
        <v>79</v>
      </c>
      <c r="K22" s="35" t="s">
        <v>80</v>
      </c>
      <c r="L22" s="35" t="s">
        <v>82</v>
      </c>
      <c r="M22" s="35" t="s">
        <v>83</v>
      </c>
      <c r="N22" s="35" t="s">
        <v>84</v>
      </c>
      <c r="O22" s="35" t="s">
        <v>85</v>
      </c>
      <c r="P22" s="37" t="s">
        <v>86</v>
      </c>
      <c r="Q22" s="1"/>
    </row>
    <row r="23" spans="1:17">
      <c r="Q23" s="1"/>
    </row>
    <row r="24" spans="1:17">
      <c r="Q24" s="1"/>
    </row>
    <row r="25" spans="1:17" ht="18.75" thickBot="1">
      <c r="A25" s="6" t="s">
        <v>40</v>
      </c>
      <c r="Q25" s="1"/>
    </row>
    <row r="26" spans="1:17" ht="15.75">
      <c r="A26" s="65" t="s">
        <v>1</v>
      </c>
      <c r="B26" s="66"/>
      <c r="C26" s="33" t="s">
        <v>14</v>
      </c>
      <c r="D26" s="12" t="s">
        <v>42</v>
      </c>
      <c r="E26" s="13" t="s">
        <v>34</v>
      </c>
      <c r="F26" s="52" t="s">
        <v>38</v>
      </c>
      <c r="G26" s="51" t="s">
        <v>5</v>
      </c>
      <c r="Q26" s="1"/>
    </row>
    <row r="27" spans="1:17" ht="16.5">
      <c r="A27" s="30" t="s">
        <v>69</v>
      </c>
      <c r="B27" s="24" t="s">
        <v>8</v>
      </c>
      <c r="C27" s="28" t="s">
        <v>15</v>
      </c>
      <c r="D27" s="25" t="s">
        <v>18</v>
      </c>
      <c r="E27" s="16">
        <v>54</v>
      </c>
      <c r="F27" s="48">
        <v>51</v>
      </c>
      <c r="G27" s="45">
        <f>SUM(E27:F27)</f>
        <v>105</v>
      </c>
      <c r="Q27" s="1"/>
    </row>
    <row r="28" spans="1:17" ht="16.5">
      <c r="A28" s="31" t="s">
        <v>70</v>
      </c>
      <c r="B28" s="24" t="s">
        <v>10</v>
      </c>
      <c r="C28" s="28" t="s">
        <v>15</v>
      </c>
      <c r="D28" s="26" t="s">
        <v>65</v>
      </c>
      <c r="E28" s="16">
        <v>39</v>
      </c>
      <c r="F28" s="49">
        <v>45</v>
      </c>
      <c r="G28" s="19">
        <f t="shared" ref="G28:G31" si="3">SUM(E28:F28)</f>
        <v>84</v>
      </c>
      <c r="Q28" s="1"/>
    </row>
    <row r="29" spans="1:17" ht="16.5">
      <c r="A29" s="31" t="s">
        <v>71</v>
      </c>
      <c r="B29" s="24" t="s">
        <v>6</v>
      </c>
      <c r="C29" s="28" t="s">
        <v>15</v>
      </c>
      <c r="D29" s="26" t="s">
        <v>17</v>
      </c>
      <c r="E29" s="16">
        <v>38</v>
      </c>
      <c r="F29" s="49">
        <v>33</v>
      </c>
      <c r="G29" s="19">
        <f t="shared" si="3"/>
        <v>71</v>
      </c>
      <c r="Q29" s="1"/>
    </row>
    <row r="30" spans="1:17" ht="16.5">
      <c r="A30" s="31" t="s">
        <v>72</v>
      </c>
      <c r="B30" s="24" t="s">
        <v>11</v>
      </c>
      <c r="C30" s="28" t="s">
        <v>15</v>
      </c>
      <c r="D30" s="26" t="s">
        <v>66</v>
      </c>
      <c r="E30" s="16">
        <v>12</v>
      </c>
      <c r="F30" s="49">
        <v>12</v>
      </c>
      <c r="G30" s="19">
        <f t="shared" si="3"/>
        <v>24</v>
      </c>
      <c r="Q30" s="1"/>
    </row>
    <row r="31" spans="1:17" ht="17.25" thickBot="1">
      <c r="A31" s="32" t="s">
        <v>73</v>
      </c>
      <c r="B31" s="27" t="s">
        <v>12</v>
      </c>
      <c r="C31" s="29" t="s">
        <v>15</v>
      </c>
      <c r="D31" s="46" t="s">
        <v>19</v>
      </c>
      <c r="E31" s="22"/>
      <c r="F31" s="50"/>
      <c r="G31" s="23">
        <f t="shared" si="3"/>
        <v>0</v>
      </c>
      <c r="Q31" s="1"/>
    </row>
    <row r="32" spans="1:17">
      <c r="Q32" s="1"/>
    </row>
    <row r="33" spans="17:17">
      <c r="Q33" s="1"/>
    </row>
    <row r="34" spans="17:17">
      <c r="Q34" s="1"/>
    </row>
    <row r="35" spans="17:17">
      <c r="Q35" s="1"/>
    </row>
    <row r="36" spans="17:17">
      <c r="Q36" s="1"/>
    </row>
    <row r="37" spans="17:17">
      <c r="Q37" s="1"/>
    </row>
    <row r="38" spans="17:17">
      <c r="Q38" s="1"/>
    </row>
    <row r="39" spans="17:17">
      <c r="Q39" s="1"/>
    </row>
    <row r="40" spans="17:17">
      <c r="Q40" s="1"/>
    </row>
    <row r="41" spans="17:17">
      <c r="Q41" s="1"/>
    </row>
    <row r="42" spans="17:17">
      <c r="Q42" s="1"/>
    </row>
    <row r="43" spans="17:17">
      <c r="Q43" s="1"/>
    </row>
    <row r="44" spans="17:17">
      <c r="Q44" s="1"/>
    </row>
    <row r="45" spans="17:17">
      <c r="Q45" s="1"/>
    </row>
    <row r="46" spans="17:17">
      <c r="Q46" s="1"/>
    </row>
    <row r="47" spans="17:17">
      <c r="Q47" s="1"/>
    </row>
    <row r="48" spans="17:17">
      <c r="Q48" s="1"/>
    </row>
    <row r="49" spans="17:17">
      <c r="Q49" s="1"/>
    </row>
    <row r="50" spans="17:17">
      <c r="Q50" s="1"/>
    </row>
    <row r="51" spans="17:17">
      <c r="Q51" s="1"/>
    </row>
    <row r="52" spans="17:17">
      <c r="Q52" s="1"/>
    </row>
  </sheetData>
  <sortState ref="A17:Q20">
    <sortCondition descending="1" ref="Q17:Q20"/>
  </sortState>
  <mergeCells count="5">
    <mergeCell ref="A16:B16"/>
    <mergeCell ref="A26:B26"/>
    <mergeCell ref="A5:B5"/>
    <mergeCell ref="A1:Q1"/>
    <mergeCell ref="A2:Q2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1"/>
  <sheetViews>
    <sheetView topLeftCell="A13" workbookViewId="0">
      <selection activeCell="F18" sqref="F18"/>
    </sheetView>
  </sheetViews>
  <sheetFormatPr defaultRowHeight="15"/>
  <cols>
    <col min="1" max="1" width="3.42578125" customWidth="1"/>
    <col min="2" max="2" width="15.28515625" customWidth="1"/>
    <col min="3" max="3" width="12" customWidth="1"/>
    <col min="4" max="4" width="13.42578125" customWidth="1"/>
    <col min="5" max="16" width="9.7109375" customWidth="1"/>
    <col min="17" max="17" width="10.28515625" customWidth="1"/>
  </cols>
  <sheetData>
    <row r="1" spans="1:17" ht="26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26.25">
      <c r="A2" s="69" t="s">
        <v>33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" customHeight="1">
      <c r="A3" s="5"/>
      <c r="B3" s="5"/>
      <c r="C3" s="5"/>
      <c r="D3" s="5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customHeight="1" thickBot="1">
      <c r="A4" s="6" t="s">
        <v>34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.75">
      <c r="A5" s="65" t="s">
        <v>1</v>
      </c>
      <c r="B5" s="66"/>
      <c r="C5" s="33" t="s">
        <v>14</v>
      </c>
      <c r="D5" s="12" t="s">
        <v>16</v>
      </c>
      <c r="E5" s="13" t="s">
        <v>2</v>
      </c>
      <c r="F5" s="15" t="s">
        <v>22</v>
      </c>
      <c r="G5" s="13" t="s">
        <v>3</v>
      </c>
      <c r="H5" s="15" t="s">
        <v>4</v>
      </c>
      <c r="I5" s="13" t="s">
        <v>28</v>
      </c>
      <c r="J5" s="15" t="s">
        <v>31</v>
      </c>
      <c r="K5" s="13" t="s">
        <v>29</v>
      </c>
      <c r="L5" s="15" t="s">
        <v>24</v>
      </c>
      <c r="M5" s="13" t="s">
        <v>26</v>
      </c>
      <c r="N5" s="15" t="s">
        <v>27</v>
      </c>
      <c r="O5" s="13" t="s">
        <v>23</v>
      </c>
      <c r="P5" s="15" t="s">
        <v>30</v>
      </c>
      <c r="Q5" s="14" t="s">
        <v>5</v>
      </c>
    </row>
    <row r="6" spans="1:17" ht="16.5">
      <c r="A6" s="30"/>
      <c r="B6" s="24" t="s">
        <v>7</v>
      </c>
      <c r="C6" s="28" t="s">
        <v>21</v>
      </c>
      <c r="D6" s="25" t="s">
        <v>17</v>
      </c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9">
        <f>IF(E6=1,10,IF(E6=2,6,IF(E6=3,4,IF(E6=4,3,IF(E6=5,2,IF(E6=6,1,0))))))+IF(F6=1,10,IF(F6=2,6,IF(F6=3,4,IF(F6=4,3,IF(F6=5,2,IF(F6=6,1,0))))))+IF(G6=1,10,IF(G6=2,6,IF(G6=3,4,IF(G6=4,3,IF(G6=5,2,IF(G6=6,1,0))))))+IF(H6=1,10,IF(H6=2,6,IF(H6=3,4,IF(H6=4,3,IF(H6=5,2,IF(H6=6,1,0))))))+IF(I6=1,10,IF(I6=2,6,IF(I6=3,4,IF(I6=4,3,IF(I6=5,2,IF(I6=6,1,0))))))+IF(J6=1,10,IF(J6=2,6,IF(J6=3,4,IF(J6=4,3,IF(J6=5,2,IF(J6=6,1,0))))))+IF(K6=1,10,IF(K6=2,6,IF(K6=3,4,IF(K6=4,3,IF(K6=5,2,IF(K6=6,1,0))))))+IF(L6=1,10,IF(L6=2,6,IF(L6=3,4,IF(L6=4,3,IF(L6=5,2,IF(L6=6,1,0))))))+IF(M6=1,10,IF(M6=2,6,IF(M6=3,4,IF(M6=4,3,IF(M6=5,2,IF(M6=6,1,0))))))+IF(N6=1,10,IF(N6=2,6,IF(N6=3,4,IF(N6=4,3,IF(N6=5,2,IF(N6=6,1,0))))))+IF(O6=1,10,IF(O6=2,6,IF(O6=3,4,IF(O6=4,3,IF(O6=5,2,IF(O6=6,1,0))))))+IF(P6=1,10,IF(P6=2,6,IF(P6=3,4,IF(P6=4,3,IF(P6=5,2,IF(P6=6,1,0))))))</f>
        <v>0</v>
      </c>
    </row>
    <row r="7" spans="1:17" ht="16.5">
      <c r="A7" s="31"/>
      <c r="B7" s="24" t="s">
        <v>9</v>
      </c>
      <c r="C7" s="28" t="s">
        <v>21</v>
      </c>
      <c r="D7" s="26" t="s">
        <v>18</v>
      </c>
      <c r="E7" s="16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19">
        <f t="shared" ref="Q7:Q10" si="0">IF(E7=1,10,IF(E7=2,6,IF(E7=3,4,IF(E7=4,3,IF(E7=5,2,IF(E7=6,1,0))))))+IF(F7=1,10,IF(F7=2,6,IF(F7=3,4,IF(F7=4,3,IF(F7=5,2,IF(F7=6,1,0))))))+IF(G7=1,10,IF(G7=2,6,IF(G7=3,4,IF(G7=4,3,IF(G7=5,2,IF(G7=6,1,0))))))+IF(H7=1,10,IF(H7=2,6,IF(H7=3,4,IF(H7=4,3,IF(H7=5,2,IF(H7=6,1,0))))))+IF(I7=1,10,IF(I7=2,6,IF(I7=3,4,IF(I7=4,3,IF(I7=5,2,IF(I7=6,1,0))))))+IF(J7=1,10,IF(J7=2,6,IF(J7=3,4,IF(J7=4,3,IF(J7=5,2,IF(J7=6,1,0))))))+IF(K7=1,10,IF(K7=2,6,IF(K7=3,4,IF(K7=4,3,IF(K7=5,2,IF(K7=6,1,0))))))+IF(L7=1,10,IF(L7=2,6,IF(L7=3,4,IF(L7=4,3,IF(L7=5,2,IF(L7=6,1,0))))))+IF(M7=1,10,IF(M7=2,6,IF(M7=3,4,IF(M7=4,3,IF(M7=5,2,IF(M7=6,1,0))))))+IF(N7=1,10,IF(N7=2,6,IF(N7=3,4,IF(N7=4,3,IF(N7=5,2,IF(N7=6,1,0))))))+IF(O7=1,10,IF(O7=2,6,IF(O7=3,4,IF(O7=4,3,IF(O7=5,2,IF(O7=6,1,0))))))+IF(P7=1,10,IF(P7=2,6,IF(P7=3,4,IF(P7=4,3,IF(P7=5,2,IF(P7=6,1,0))))))</f>
        <v>0</v>
      </c>
    </row>
    <row r="8" spans="1:17" ht="16.5">
      <c r="A8" s="31"/>
      <c r="B8" s="24" t="s">
        <v>25</v>
      </c>
      <c r="C8" s="28" t="s">
        <v>21</v>
      </c>
      <c r="D8" s="26"/>
      <c r="E8" s="16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19">
        <f t="shared" si="0"/>
        <v>0</v>
      </c>
    </row>
    <row r="9" spans="1:17" ht="16.5">
      <c r="A9" s="31"/>
      <c r="B9" s="24" t="s">
        <v>11</v>
      </c>
      <c r="C9" s="28" t="s">
        <v>21</v>
      </c>
      <c r="D9" s="26"/>
      <c r="E9" s="16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  <c r="Q9" s="19">
        <f t="shared" si="0"/>
        <v>0</v>
      </c>
    </row>
    <row r="10" spans="1:17" ht="17.25" thickBot="1">
      <c r="A10" s="32"/>
      <c r="B10" s="27" t="s">
        <v>13</v>
      </c>
      <c r="C10" s="28" t="s">
        <v>21</v>
      </c>
      <c r="D10" s="38" t="s">
        <v>19</v>
      </c>
      <c r="E10" s="39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4">
        <f t="shared" si="0"/>
        <v>0</v>
      </c>
    </row>
    <row r="11" spans="1:17" ht="17.25" thickBot="1">
      <c r="A11" s="1"/>
      <c r="B11" s="2"/>
      <c r="C11" s="11"/>
      <c r="D11" s="36" t="s">
        <v>35</v>
      </c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7"/>
      <c r="Q11" s="1"/>
    </row>
    <row r="12" spans="1:17" ht="16.5">
      <c r="A12" s="1"/>
      <c r="B12" s="2"/>
      <c r="C12" s="1"/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8.75" thickBot="1">
      <c r="A14" s="6" t="s">
        <v>38</v>
      </c>
      <c r="B14" s="1"/>
      <c r="C14" s="1"/>
      <c r="D14" s="1"/>
      <c r="E14" s="1"/>
      <c r="F14" s="1"/>
      <c r="G14" s="1"/>
      <c r="H14" s="8"/>
      <c r="I14" s="1"/>
      <c r="J14" s="1"/>
      <c r="K14" s="1"/>
      <c r="L14" s="1"/>
      <c r="M14" s="1"/>
      <c r="N14" s="1"/>
      <c r="O14" s="1"/>
      <c r="P14" s="1"/>
      <c r="Q14" s="1"/>
    </row>
    <row r="15" spans="1:17" ht="15.75">
      <c r="A15" s="65" t="s">
        <v>1</v>
      </c>
      <c r="B15" s="66"/>
      <c r="C15" s="33" t="s">
        <v>14</v>
      </c>
      <c r="D15" s="12" t="s">
        <v>16</v>
      </c>
      <c r="E15" s="13" t="s">
        <v>2</v>
      </c>
      <c r="F15" s="15" t="s">
        <v>22</v>
      </c>
      <c r="G15" s="13" t="s">
        <v>3</v>
      </c>
      <c r="H15" s="15" t="s">
        <v>4</v>
      </c>
      <c r="I15" s="13" t="s">
        <v>28</v>
      </c>
      <c r="J15" s="15" t="s">
        <v>31</v>
      </c>
      <c r="K15" s="13" t="s">
        <v>29</v>
      </c>
      <c r="L15" s="15" t="s">
        <v>24</v>
      </c>
      <c r="M15" s="13" t="s">
        <v>26</v>
      </c>
      <c r="N15" s="15" t="s">
        <v>27</v>
      </c>
      <c r="O15" s="13" t="s">
        <v>23</v>
      </c>
      <c r="P15" s="15" t="s">
        <v>30</v>
      </c>
      <c r="Q15" s="14" t="s">
        <v>5</v>
      </c>
    </row>
    <row r="16" spans="1:17" ht="16.5">
      <c r="A16" s="30"/>
      <c r="B16" s="24" t="s">
        <v>7</v>
      </c>
      <c r="C16" s="28" t="s">
        <v>21</v>
      </c>
      <c r="D16" s="25" t="s">
        <v>17</v>
      </c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45">
        <f>IF(E16=1,10,IF(E16=2,6,IF(E16=3,4,IF(E16=4,3,IF(E16=5,2,IF(E16=6,1,0))))))+IF(F16=1,10,IF(F16=2,6,IF(F16=3,4,IF(F16=4,3,IF(F16=5,2,IF(F16=6,1,0))))))+IF(G16=1,10,IF(G16=2,6,IF(G16=3,4,IF(G16=4,3,IF(G16=5,2,IF(G16=6,1,0))))))+IF(H16=1,10,IF(H16=2,6,IF(H16=3,4,IF(H16=4,3,IF(H16=5,2,IF(H16=6,1,0))))))+IF(I16=1,10,IF(I16=2,6,IF(I16=3,4,IF(I16=4,3,IF(I16=5,2,IF(I16=6,1,0))))))+IF(J16=1,10,IF(J16=2,6,IF(J16=3,4,IF(J16=4,3,IF(J16=5,2,IF(J16=6,1,0))))))+IF(K16=1,10,IF(K16=2,6,IF(K16=3,4,IF(K16=4,3,IF(K16=5,2,IF(K16=6,1,0))))))+IF(L16=1,10,IF(L16=2,6,IF(L16=3,4,IF(L16=4,3,IF(L16=5,2,IF(L16=6,1,0))))))+IF(M16=1,10,IF(M16=2,6,IF(M16=3,4,IF(M16=4,3,IF(M16=5,2,IF(M16=6,1,0))))))+IF(N16=1,10,IF(N16=2,6,IF(N16=3,4,IF(N16=4,3,IF(N16=5,2,IF(N16=6,1,0))))))+IF(O16=1,10,IF(O16=2,6,IF(O16=3,4,IF(O16=4,3,IF(O16=5,2,IF(O16=6,1,0))))))+IF(P16=1,10,IF(P16=2,6,IF(P16=3,4,IF(P16=4,3,IF(P16=5,2,IF(P16=6,1,0))))))</f>
        <v>0</v>
      </c>
    </row>
    <row r="17" spans="1:17" ht="16.5">
      <c r="A17" s="31"/>
      <c r="B17" s="24" t="s">
        <v>9</v>
      </c>
      <c r="C17" s="28" t="s">
        <v>21</v>
      </c>
      <c r="D17" s="26" t="s">
        <v>18</v>
      </c>
      <c r="E17" s="16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9">
        <f t="shared" ref="Q17:Q20" si="1">IF(E17=1,10,IF(E17=2,6,IF(E17=3,4,IF(E17=4,3,IF(E17=5,2,IF(E17=6,1,0))))))+IF(F17=1,10,IF(F17=2,6,IF(F17=3,4,IF(F17=4,3,IF(F17=5,2,IF(F17=6,1,0))))))+IF(G17=1,10,IF(G17=2,6,IF(G17=3,4,IF(G17=4,3,IF(G17=5,2,IF(G17=6,1,0))))))+IF(H17=1,10,IF(H17=2,6,IF(H17=3,4,IF(H17=4,3,IF(H17=5,2,IF(H17=6,1,0))))))+IF(I17=1,10,IF(I17=2,6,IF(I17=3,4,IF(I17=4,3,IF(I17=5,2,IF(I17=6,1,0))))))+IF(J17=1,10,IF(J17=2,6,IF(J17=3,4,IF(J17=4,3,IF(J17=5,2,IF(J17=6,1,0))))))+IF(K17=1,10,IF(K17=2,6,IF(K17=3,4,IF(K17=4,3,IF(K17=5,2,IF(K17=6,1,0))))))+IF(L17=1,10,IF(L17=2,6,IF(L17=3,4,IF(L17=4,3,IF(L17=5,2,IF(L17=6,1,0))))))+IF(M17=1,10,IF(M17=2,6,IF(M17=3,4,IF(M17=4,3,IF(M17=5,2,IF(M17=6,1,0))))))+IF(N17=1,10,IF(N17=2,6,IF(N17=3,4,IF(N17=4,3,IF(N17=5,2,IF(N17=6,1,0))))))+IF(O17=1,10,IF(O17=2,6,IF(O17=3,4,IF(O17=4,3,IF(O17=5,2,IF(O17=6,1,0))))))+IF(P17=1,10,IF(P17=2,6,IF(P17=3,4,IF(P17=4,3,IF(P17=5,2,IF(P17=6,1,0))))))</f>
        <v>0</v>
      </c>
    </row>
    <row r="18" spans="1:17" ht="16.5">
      <c r="A18" s="31"/>
      <c r="B18" s="24" t="s">
        <v>25</v>
      </c>
      <c r="C18" s="28" t="s">
        <v>21</v>
      </c>
      <c r="D18" s="26"/>
      <c r="E18" s="16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9">
        <f t="shared" si="1"/>
        <v>0</v>
      </c>
    </row>
    <row r="19" spans="1:17" ht="16.5">
      <c r="A19" s="31"/>
      <c r="B19" s="24" t="s">
        <v>11</v>
      </c>
      <c r="C19" s="28" t="s">
        <v>21</v>
      </c>
      <c r="D19" s="26"/>
      <c r="E19" s="16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19">
        <f t="shared" si="1"/>
        <v>0</v>
      </c>
    </row>
    <row r="20" spans="1:17" ht="17.25" thickBot="1">
      <c r="A20" s="32"/>
      <c r="B20" s="27" t="s">
        <v>13</v>
      </c>
      <c r="C20" s="28" t="s">
        <v>21</v>
      </c>
      <c r="D20" s="38" t="s">
        <v>19</v>
      </c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23">
        <f t="shared" si="1"/>
        <v>0</v>
      </c>
    </row>
    <row r="21" spans="1:17" ht="17.25" thickBot="1">
      <c r="A21" s="1"/>
      <c r="B21" s="2"/>
      <c r="C21" s="11"/>
      <c r="D21" s="36" t="s">
        <v>35</v>
      </c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7"/>
      <c r="Q21" s="1"/>
    </row>
  </sheetData>
  <mergeCells count="4">
    <mergeCell ref="A1:Q1"/>
    <mergeCell ref="A2:Q2"/>
    <mergeCell ref="A5:B5"/>
    <mergeCell ref="A15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E15" sqref="E15:P15"/>
    </sheetView>
  </sheetViews>
  <sheetFormatPr defaultRowHeight="15"/>
  <cols>
    <col min="1" max="1" width="3.42578125" customWidth="1"/>
    <col min="2" max="2" width="15.28515625" customWidth="1"/>
    <col min="3" max="3" width="12" customWidth="1"/>
    <col min="4" max="4" width="13.42578125" customWidth="1"/>
    <col min="5" max="16" width="9.7109375" customWidth="1"/>
    <col min="17" max="17" width="10.28515625" customWidth="1"/>
  </cols>
  <sheetData>
    <row r="1" spans="1:17" ht="26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26.25" customHeight="1">
      <c r="A2" s="68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ht="15" customHeight="1">
      <c r="A3" s="5"/>
      <c r="B3" s="5"/>
      <c r="C3" s="5"/>
      <c r="D3" s="5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customHeight="1" thickBot="1">
      <c r="A4" s="6" t="s">
        <v>34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.75">
      <c r="A5" s="65" t="s">
        <v>1</v>
      </c>
      <c r="B5" s="66"/>
      <c r="C5" s="33" t="s">
        <v>14</v>
      </c>
      <c r="D5" s="12" t="s">
        <v>42</v>
      </c>
      <c r="E5" s="13" t="s">
        <v>2</v>
      </c>
      <c r="F5" s="15" t="s">
        <v>22</v>
      </c>
      <c r="G5" s="13" t="s">
        <v>3</v>
      </c>
      <c r="H5" s="15" t="s">
        <v>4</v>
      </c>
      <c r="I5" s="13" t="s">
        <v>105</v>
      </c>
      <c r="J5" s="15" t="s">
        <v>31</v>
      </c>
      <c r="K5" s="13" t="s">
        <v>29</v>
      </c>
      <c r="L5" s="15" t="s">
        <v>24</v>
      </c>
      <c r="M5" s="13" t="s">
        <v>26</v>
      </c>
      <c r="N5" s="15" t="s">
        <v>27</v>
      </c>
      <c r="O5" s="13" t="s">
        <v>23</v>
      </c>
      <c r="P5" s="15" t="s">
        <v>30</v>
      </c>
      <c r="Q5" s="47" t="s">
        <v>5</v>
      </c>
    </row>
    <row r="6" spans="1:17" ht="16.5">
      <c r="A6" s="30" t="s">
        <v>69</v>
      </c>
      <c r="B6" s="24" t="s">
        <v>7</v>
      </c>
      <c r="C6" s="28" t="s">
        <v>21</v>
      </c>
      <c r="D6" s="25" t="s">
        <v>17</v>
      </c>
      <c r="E6" s="53">
        <v>2</v>
      </c>
      <c r="F6" s="54">
        <v>1</v>
      </c>
      <c r="G6" s="54">
        <v>1</v>
      </c>
      <c r="H6" s="54">
        <v>1</v>
      </c>
      <c r="I6" s="54">
        <v>2</v>
      </c>
      <c r="J6" s="54">
        <v>2</v>
      </c>
      <c r="K6" s="54">
        <v>2</v>
      </c>
      <c r="L6" s="54">
        <v>1</v>
      </c>
      <c r="M6" s="54">
        <v>1</v>
      </c>
      <c r="N6" s="54">
        <v>1</v>
      </c>
      <c r="O6" s="54">
        <v>3</v>
      </c>
      <c r="P6" s="55">
        <v>1</v>
      </c>
      <c r="Q6" s="19">
        <f>IF(E6=1,5,IF(E6=2,3,IF(E6=3,2,IF(E6=4,1,0))))+IF(F6=1,5,IF(F6=2,3,IF(F6=3,2,IF(F6=4,1,0))))+IF(G6=1,5,IF(G6=2,3,IF(G6=3,2,IF(G6=4,1,0))))+IF(H6=1,5,IF(H6=2,3,IF(H6=3,2,IF(H6=4,1,0))))+IF(I6=1,5,IF(I6=2,3,IF(I6=3,2,IF(I6=4,1,0))))+IF(J6=1,5,IF(J6=2,3,IF(J6=3,2,IF(J6=4,1,0))))+IF(K6=1,5,IF(K6=2,3,IF(K6=3,2,IF(K6=4,1,0))))+IF(L6=1,5,IF(L6=2,3,IF(L6=3,2,IF(L6=4,1,0))))+IF(M6=1,5,IF(M6=2,3,IF(M6=3,2,IF(M6=4,1,0))))+IF(N6=1,5,IF(N6=2,3,IF(N6=3,2,IF(N6=4,1,0))))+IF(O6=1,5,IF(O6=2,3,IF(O6=3,2,IF(O6=4,1,0))))+IF(P6=1,5,IF(P6=2,3,IF(P6=3,2,IF(P6=4,1,0))))+11</f>
        <v>60</v>
      </c>
    </row>
    <row r="7" spans="1:17" ht="16.5">
      <c r="A7" s="31" t="s">
        <v>70</v>
      </c>
      <c r="B7" s="24" t="s">
        <v>9</v>
      </c>
      <c r="C7" s="28" t="s">
        <v>21</v>
      </c>
      <c r="D7" s="26" t="s">
        <v>18</v>
      </c>
      <c r="E7" s="16">
        <v>1</v>
      </c>
      <c r="F7" s="20">
        <v>2</v>
      </c>
      <c r="G7" s="20">
        <v>2</v>
      </c>
      <c r="H7" s="20">
        <v>2</v>
      </c>
      <c r="I7" s="20">
        <v>1</v>
      </c>
      <c r="J7" s="20">
        <v>1</v>
      </c>
      <c r="K7" s="20">
        <v>3</v>
      </c>
      <c r="L7" s="20">
        <v>3</v>
      </c>
      <c r="M7" s="20">
        <v>2</v>
      </c>
      <c r="N7" s="20">
        <v>3</v>
      </c>
      <c r="O7" s="20">
        <v>1</v>
      </c>
      <c r="P7" s="21">
        <v>3</v>
      </c>
      <c r="Q7" s="19">
        <f t="shared" ref="Q7:Q10" si="0">IF(E7=1,5,IF(E7=2,3,IF(E7=3,2,IF(E7=4,1,0))))+IF(F7=1,5,IF(F7=2,3,IF(F7=3,2,IF(F7=4,1,0))))+IF(G7=1,5,IF(G7=2,3,IF(G7=3,2,IF(G7=4,1,0))))+IF(H7=1,5,IF(H7=2,3,IF(H7=3,2,IF(H7=4,1,0))))+IF(I7=1,5,IF(I7=2,3,IF(I7=3,2,IF(I7=4,1,0))))+IF(J7=1,5,IF(J7=2,3,IF(J7=3,2,IF(J7=4,1,0))))+IF(K7=1,5,IF(K7=2,3,IF(K7=3,2,IF(K7=4,1,0))))+IF(L7=1,5,IF(L7=2,3,IF(L7=3,2,IF(L7=4,1,0))))+IF(M7=1,5,IF(M7=2,3,IF(M7=3,2,IF(M7=4,1,0))))+IF(N7=1,5,IF(N7=2,3,IF(N7=3,2,IF(N7=4,1,0))))+IF(O7=1,5,IF(O7=2,3,IF(O7=3,2,IF(O7=4,1,0))))+IF(P7=1,5,IF(P7=2,3,IF(P7=3,2,IF(P7=4,1,0))))</f>
        <v>40</v>
      </c>
    </row>
    <row r="8" spans="1:17" ht="16.5">
      <c r="A8" s="31" t="s">
        <v>71</v>
      </c>
      <c r="B8" s="24" t="s">
        <v>25</v>
      </c>
      <c r="C8" s="28" t="s">
        <v>21</v>
      </c>
      <c r="D8" s="26" t="s">
        <v>65</v>
      </c>
      <c r="E8" s="16">
        <v>3</v>
      </c>
      <c r="F8" s="20">
        <v>3</v>
      </c>
      <c r="G8" s="20">
        <v>4</v>
      </c>
      <c r="H8" s="20">
        <v>3</v>
      </c>
      <c r="I8" s="20">
        <v>3</v>
      </c>
      <c r="J8" s="20">
        <v>3</v>
      </c>
      <c r="K8" s="20">
        <v>4</v>
      </c>
      <c r="L8" s="20">
        <v>2</v>
      </c>
      <c r="M8" s="20">
        <v>3</v>
      </c>
      <c r="N8" s="20">
        <v>2</v>
      </c>
      <c r="O8" s="20">
        <v>2</v>
      </c>
      <c r="P8" s="21">
        <v>4</v>
      </c>
      <c r="Q8" s="19">
        <f t="shared" si="0"/>
        <v>24</v>
      </c>
    </row>
    <row r="9" spans="1:17" ht="16.5">
      <c r="A9" s="31" t="s">
        <v>72</v>
      </c>
      <c r="B9" s="24" t="s">
        <v>20</v>
      </c>
      <c r="C9" s="28" t="s">
        <v>21</v>
      </c>
      <c r="D9" s="26" t="s">
        <v>66</v>
      </c>
      <c r="E9" s="16">
        <v>4</v>
      </c>
      <c r="F9" s="20">
        <v>4</v>
      </c>
      <c r="G9" s="20">
        <v>3</v>
      </c>
      <c r="H9" s="20">
        <v>4</v>
      </c>
      <c r="I9" s="20">
        <v>4</v>
      </c>
      <c r="J9" s="20">
        <v>4</v>
      </c>
      <c r="K9" s="20">
        <v>1</v>
      </c>
      <c r="L9" s="20">
        <v>4</v>
      </c>
      <c r="M9" s="20">
        <v>4</v>
      </c>
      <c r="N9" s="20">
        <v>4</v>
      </c>
      <c r="O9" s="20">
        <v>4</v>
      </c>
      <c r="P9" s="21">
        <v>2</v>
      </c>
      <c r="Q9" s="19">
        <f t="shared" si="0"/>
        <v>19</v>
      </c>
    </row>
    <row r="10" spans="1:17" ht="17.25" thickBot="1">
      <c r="A10" s="32" t="s">
        <v>73</v>
      </c>
      <c r="B10" s="27" t="s">
        <v>13</v>
      </c>
      <c r="C10" s="29" t="s">
        <v>21</v>
      </c>
      <c r="D10" s="38" t="s">
        <v>19</v>
      </c>
      <c r="E10" s="39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4">
        <f t="shared" si="0"/>
        <v>0</v>
      </c>
    </row>
    <row r="11" spans="1:17" ht="17.25" thickBot="1">
      <c r="A11" s="1"/>
      <c r="B11" s="2"/>
      <c r="C11" s="11"/>
      <c r="D11" s="36" t="s">
        <v>35</v>
      </c>
      <c r="E11" s="34" t="s">
        <v>43</v>
      </c>
      <c r="F11" s="35" t="s">
        <v>44</v>
      </c>
      <c r="G11" s="35" t="s">
        <v>45</v>
      </c>
      <c r="H11" s="35" t="s">
        <v>46</v>
      </c>
      <c r="I11" s="35" t="s">
        <v>47</v>
      </c>
      <c r="J11" s="35" t="s">
        <v>48</v>
      </c>
      <c r="K11" s="35" t="s">
        <v>49</v>
      </c>
      <c r="L11" s="35" t="s">
        <v>50</v>
      </c>
      <c r="M11" s="35" t="s">
        <v>51</v>
      </c>
      <c r="N11" s="35" t="s">
        <v>64</v>
      </c>
      <c r="O11" s="35" t="s">
        <v>52</v>
      </c>
      <c r="P11" s="37" t="s">
        <v>53</v>
      </c>
      <c r="Q11" s="1"/>
    </row>
    <row r="12" spans="1:17" ht="16.5">
      <c r="A12" s="1"/>
      <c r="B12" s="2"/>
      <c r="C12" s="1"/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8.75" thickBot="1">
      <c r="A14" s="6" t="s">
        <v>38</v>
      </c>
      <c r="B14" s="1"/>
      <c r="C14" s="62" t="s">
        <v>88</v>
      </c>
      <c r="D14" s="1"/>
      <c r="E14" s="1"/>
      <c r="F14" s="1"/>
      <c r="G14" s="1"/>
      <c r="H14" s="8"/>
      <c r="I14" s="1"/>
      <c r="J14" s="1"/>
      <c r="K14" s="1"/>
      <c r="L14" s="1"/>
      <c r="M14" s="1"/>
      <c r="N14" s="1"/>
      <c r="O14" s="1"/>
      <c r="P14" s="1"/>
      <c r="Q14" s="1"/>
    </row>
    <row r="15" spans="1:17" ht="15.75">
      <c r="A15" s="65" t="s">
        <v>1</v>
      </c>
      <c r="B15" s="66"/>
      <c r="C15" s="33" t="s">
        <v>14</v>
      </c>
      <c r="D15" s="12" t="s">
        <v>42</v>
      </c>
      <c r="E15" s="13" t="s">
        <v>2</v>
      </c>
      <c r="F15" s="15" t="s">
        <v>22</v>
      </c>
      <c r="G15" s="13" t="s">
        <v>3</v>
      </c>
      <c r="H15" s="15" t="s">
        <v>4</v>
      </c>
      <c r="I15" s="13" t="s">
        <v>105</v>
      </c>
      <c r="J15" s="15" t="s">
        <v>31</v>
      </c>
      <c r="K15" s="13" t="s">
        <v>29</v>
      </c>
      <c r="L15" s="15" t="s">
        <v>24</v>
      </c>
      <c r="M15" s="13" t="s">
        <v>26</v>
      </c>
      <c r="N15" s="15" t="s">
        <v>27</v>
      </c>
      <c r="O15" s="13" t="s">
        <v>23</v>
      </c>
      <c r="P15" s="15" t="s">
        <v>30</v>
      </c>
      <c r="Q15" s="14" t="s">
        <v>5</v>
      </c>
    </row>
    <row r="16" spans="1:17" ht="16.5">
      <c r="A16" s="30"/>
      <c r="B16" s="24" t="s">
        <v>7</v>
      </c>
      <c r="C16" s="28" t="s">
        <v>21</v>
      </c>
      <c r="D16" s="25" t="s">
        <v>17</v>
      </c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42">
        <f>IF(E16=1,10,IF(E16=2,6,IF(E16=3,4,IF(E16=4,3,IF(E16=5,2,IF(E16=6,1,0))))))+IF(F16=1,10,IF(F16=2,6,IF(F16=3,4,IF(F16=4,3,IF(F16=5,2,IF(F16=6,1,0))))))+IF(G16=1,10,IF(G16=2,6,IF(G16=3,4,IF(G16=4,3,IF(G16=5,2,IF(G16=6,1,0))))))+IF(H16=1,10,IF(H16=2,6,IF(H16=3,4,IF(H16=4,3,IF(H16=5,2,IF(H16=6,1,0))))))+IF(I16=1,10,IF(I16=2,6,IF(I16=3,4,IF(I16=4,3,IF(I16=5,2,IF(I16=6,1,0))))))+IF(J16=1,10,IF(J16=2,6,IF(J16=3,4,IF(J16=4,3,IF(J16=5,2,IF(J16=6,1,0))))))+IF(K16=1,10,IF(K16=2,6,IF(K16=3,4,IF(K16=4,3,IF(K16=5,2,IF(K16=6,1,0))))))+IF(L16=1,10,IF(L16=2,6,IF(L16=3,4,IF(L16=4,3,IF(L16=5,2,IF(L16=6,1,0))))))+IF(M16=1,10,IF(M16=2,6,IF(M16=3,4,IF(M16=4,3,IF(M16=5,2,IF(M16=6,1,0))))))+IF(N16=1,10,IF(N16=2,6,IF(N16=3,4,IF(N16=4,3,IF(N16=5,2,IF(N16=6,1,0))))))+IF(O16=1,10,IF(O16=2,6,IF(O16=3,4,IF(O16=4,3,IF(O16=5,2,IF(O16=6,1,0))))))+IF(P16=1,10,IF(P16=2,6,IF(P16=3,4,IF(P16=4,3,IF(P16=5,2,IF(P16=6,1,0))))))</f>
        <v>0</v>
      </c>
    </row>
    <row r="17" spans="1:17" ht="16.5">
      <c r="A17" s="31"/>
      <c r="B17" s="24" t="s">
        <v>9</v>
      </c>
      <c r="C17" s="28" t="s">
        <v>21</v>
      </c>
      <c r="D17" s="26" t="s">
        <v>18</v>
      </c>
      <c r="E17" s="16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43">
        <f t="shared" ref="Q17:Q20" si="1">IF(E17=1,10,IF(E17=2,6,IF(E17=3,4,IF(E17=4,3,IF(E17=5,2,IF(E17=6,1,0))))))+IF(F17=1,10,IF(F17=2,6,IF(F17=3,4,IF(F17=4,3,IF(F17=5,2,IF(F17=6,1,0))))))+IF(G17=1,10,IF(G17=2,6,IF(G17=3,4,IF(G17=4,3,IF(G17=5,2,IF(G17=6,1,0))))))+IF(H17=1,10,IF(H17=2,6,IF(H17=3,4,IF(H17=4,3,IF(H17=5,2,IF(H17=6,1,0))))))+IF(I17=1,10,IF(I17=2,6,IF(I17=3,4,IF(I17=4,3,IF(I17=5,2,IF(I17=6,1,0))))))+IF(J17=1,10,IF(J17=2,6,IF(J17=3,4,IF(J17=4,3,IF(J17=5,2,IF(J17=6,1,0))))))+IF(K17=1,10,IF(K17=2,6,IF(K17=3,4,IF(K17=4,3,IF(K17=5,2,IF(K17=6,1,0))))))+IF(L17=1,10,IF(L17=2,6,IF(L17=3,4,IF(L17=4,3,IF(L17=5,2,IF(L17=6,1,0))))))+IF(M17=1,10,IF(M17=2,6,IF(M17=3,4,IF(M17=4,3,IF(M17=5,2,IF(M17=6,1,0))))))+IF(N17=1,10,IF(N17=2,6,IF(N17=3,4,IF(N17=4,3,IF(N17=5,2,IF(N17=6,1,0))))))+IF(O17=1,10,IF(O17=2,6,IF(O17=3,4,IF(O17=4,3,IF(O17=5,2,IF(O17=6,1,0))))))+IF(P17=1,10,IF(P17=2,6,IF(P17=3,4,IF(P17=4,3,IF(P17=5,2,IF(P17=6,1,0))))))</f>
        <v>0</v>
      </c>
    </row>
    <row r="18" spans="1:17" ht="16.5">
      <c r="A18" s="31"/>
      <c r="B18" s="24" t="s">
        <v>25</v>
      </c>
      <c r="C18" s="28" t="s">
        <v>21</v>
      </c>
      <c r="D18" s="26" t="s">
        <v>65</v>
      </c>
      <c r="E18" s="16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  <c r="Q18" s="43">
        <f t="shared" si="1"/>
        <v>0</v>
      </c>
    </row>
    <row r="19" spans="1:17" ht="16.5">
      <c r="A19" s="31"/>
      <c r="B19" s="24" t="s">
        <v>20</v>
      </c>
      <c r="C19" s="28" t="s">
        <v>21</v>
      </c>
      <c r="D19" s="26" t="s">
        <v>66</v>
      </c>
      <c r="E19" s="16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Q19" s="43">
        <f t="shared" si="1"/>
        <v>0</v>
      </c>
    </row>
    <row r="20" spans="1:17" ht="17.25" thickBot="1">
      <c r="A20" s="32"/>
      <c r="B20" s="27" t="s">
        <v>13</v>
      </c>
      <c r="C20" s="29" t="s">
        <v>21</v>
      </c>
      <c r="D20" s="38" t="s">
        <v>19</v>
      </c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  <c r="Q20" s="44">
        <f t="shared" si="1"/>
        <v>0</v>
      </c>
    </row>
    <row r="21" spans="1:17" ht="17.25" thickBot="1">
      <c r="A21" s="1"/>
      <c r="B21" s="2"/>
      <c r="C21" s="11"/>
      <c r="D21" s="36" t="s">
        <v>35</v>
      </c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7"/>
      <c r="Q21" s="1"/>
    </row>
    <row r="23" spans="1:17">
      <c r="E23" s="1"/>
    </row>
    <row r="24" spans="1:17" ht="18.75" thickBot="1">
      <c r="A24" s="6" t="s">
        <v>40</v>
      </c>
      <c r="B24" s="1"/>
      <c r="C24" s="1"/>
      <c r="D24" s="1"/>
      <c r="E24" s="1"/>
      <c r="F24" s="1"/>
      <c r="G24" s="1"/>
    </row>
    <row r="25" spans="1:17" ht="15.75">
      <c r="A25" s="65" t="s">
        <v>1</v>
      </c>
      <c r="B25" s="66"/>
      <c r="C25" s="33" t="s">
        <v>14</v>
      </c>
      <c r="D25" s="12" t="s">
        <v>42</v>
      </c>
      <c r="E25" s="13" t="s">
        <v>34</v>
      </c>
      <c r="F25" s="52" t="s">
        <v>38</v>
      </c>
      <c r="G25" s="51" t="s">
        <v>5</v>
      </c>
    </row>
    <row r="26" spans="1:17" ht="16.5">
      <c r="A26" s="30" t="s">
        <v>69</v>
      </c>
      <c r="B26" s="24" t="s">
        <v>7</v>
      </c>
      <c r="C26" s="28" t="s">
        <v>21</v>
      </c>
      <c r="D26" s="25" t="s">
        <v>17</v>
      </c>
      <c r="E26" s="16"/>
      <c r="F26" s="48"/>
      <c r="G26" s="19">
        <v>60</v>
      </c>
    </row>
    <row r="27" spans="1:17" ht="16.5">
      <c r="A27" s="31" t="s">
        <v>70</v>
      </c>
      <c r="B27" s="24" t="s">
        <v>9</v>
      </c>
      <c r="C27" s="28" t="s">
        <v>21</v>
      </c>
      <c r="D27" s="26" t="s">
        <v>18</v>
      </c>
      <c r="E27" s="16"/>
      <c r="F27" s="49"/>
      <c r="G27" s="19">
        <v>40</v>
      </c>
    </row>
    <row r="28" spans="1:17" ht="16.5">
      <c r="A28" s="31" t="s">
        <v>71</v>
      </c>
      <c r="B28" s="24" t="s">
        <v>25</v>
      </c>
      <c r="C28" s="28" t="s">
        <v>21</v>
      </c>
      <c r="D28" s="26" t="s">
        <v>65</v>
      </c>
      <c r="E28" s="16"/>
      <c r="F28" s="49"/>
      <c r="G28" s="19">
        <v>24</v>
      </c>
    </row>
    <row r="29" spans="1:17" ht="16.5">
      <c r="A29" s="31" t="s">
        <v>72</v>
      </c>
      <c r="B29" s="24" t="s">
        <v>20</v>
      </c>
      <c r="C29" s="28" t="s">
        <v>21</v>
      </c>
      <c r="D29" s="26" t="s">
        <v>66</v>
      </c>
      <c r="E29" s="16"/>
      <c r="F29" s="49"/>
      <c r="G29" s="19">
        <v>19</v>
      </c>
    </row>
    <row r="30" spans="1:17" ht="17.25" thickBot="1">
      <c r="A30" s="32" t="s">
        <v>73</v>
      </c>
      <c r="B30" s="27" t="s">
        <v>13</v>
      </c>
      <c r="C30" s="29" t="s">
        <v>21</v>
      </c>
      <c r="D30" s="46" t="s">
        <v>19</v>
      </c>
      <c r="E30" s="22"/>
      <c r="F30" s="50"/>
      <c r="G30" s="44">
        <v>0</v>
      </c>
    </row>
  </sheetData>
  <mergeCells count="5">
    <mergeCell ref="A1:Q1"/>
    <mergeCell ref="A2:Q2"/>
    <mergeCell ref="A5:B5"/>
    <mergeCell ref="A15:B15"/>
    <mergeCell ref="A25:B25"/>
  </mergeCells>
  <pageMargins left="0.7" right="0.7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activeCell="I8" sqref="I8"/>
    </sheetView>
  </sheetViews>
  <sheetFormatPr defaultRowHeight="15"/>
  <cols>
    <col min="1" max="1" width="3.42578125" customWidth="1"/>
    <col min="2" max="2" width="15.28515625" customWidth="1"/>
    <col min="3" max="16" width="9.7109375" customWidth="1"/>
    <col min="17" max="17" width="10.28515625" customWidth="1"/>
  </cols>
  <sheetData>
    <row r="1" spans="1:17" s="1" customFormat="1" ht="26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26.25">
      <c r="A2" s="68" t="s">
        <v>41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5" spans="1:17" ht="18.75" thickBot="1">
      <c r="A5" s="6" t="s">
        <v>39</v>
      </c>
    </row>
    <row r="6" spans="1:17" ht="15.75">
      <c r="A6" s="70" t="s">
        <v>42</v>
      </c>
      <c r="B6" s="71"/>
      <c r="C6" s="51" t="s">
        <v>5</v>
      </c>
    </row>
    <row r="7" spans="1:17" ht="16.5">
      <c r="A7" s="30" t="s">
        <v>69</v>
      </c>
      <c r="B7" s="57" t="s">
        <v>18</v>
      </c>
      <c r="C7" s="19">
        <v>145</v>
      </c>
    </row>
    <row r="8" spans="1:17" ht="16.5">
      <c r="A8" s="31" t="s">
        <v>70</v>
      </c>
      <c r="B8" s="58" t="s">
        <v>17</v>
      </c>
      <c r="C8" s="19">
        <v>131</v>
      </c>
    </row>
    <row r="9" spans="1:17" ht="16.5">
      <c r="A9" s="31" t="s">
        <v>71</v>
      </c>
      <c r="B9" s="58" t="s">
        <v>65</v>
      </c>
      <c r="C9" s="19">
        <v>108</v>
      </c>
    </row>
    <row r="10" spans="1:17" ht="16.5">
      <c r="A10" s="31" t="s">
        <v>72</v>
      </c>
      <c r="B10" s="58" t="s">
        <v>66</v>
      </c>
      <c r="C10" s="19">
        <v>43</v>
      </c>
    </row>
    <row r="11" spans="1:17" ht="17.25" thickBot="1">
      <c r="A11" s="32" t="s">
        <v>73</v>
      </c>
      <c r="B11" s="59" t="s">
        <v>19</v>
      </c>
      <c r="C11" s="44">
        <v>0</v>
      </c>
    </row>
  </sheetData>
  <sortState ref="A6:O10">
    <sortCondition descending="1" ref="M6:M10"/>
  </sortState>
  <mergeCells count="3">
    <mergeCell ref="A6:B6"/>
    <mergeCell ref="A1:Q1"/>
    <mergeCell ref="A2: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I10" sqref="I10"/>
    </sheetView>
  </sheetViews>
  <sheetFormatPr defaultRowHeight="15"/>
  <cols>
    <col min="1" max="1" width="3.42578125" customWidth="1"/>
    <col min="2" max="2" width="15.28515625" customWidth="1"/>
    <col min="3" max="3" width="12" customWidth="1"/>
    <col min="4" max="4" width="13.42578125" customWidth="1"/>
    <col min="5" max="16" width="9.7109375" customWidth="1"/>
    <col min="17" max="17" width="10.28515625" customWidth="1"/>
  </cols>
  <sheetData>
    <row r="1" spans="1:17" ht="26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18.75">
      <c r="A2" s="68" t="s">
        <v>87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63" customFormat="1" ht="15.75"/>
    <row r="4" spans="1:17" s="63" customFormat="1" ht="18.75" thickBot="1">
      <c r="A4" s="6" t="s">
        <v>101</v>
      </c>
    </row>
    <row r="5" spans="1:17" ht="15.75">
      <c r="A5" s="65" t="s">
        <v>1</v>
      </c>
      <c r="B5" s="66"/>
      <c r="C5" s="33" t="s">
        <v>14</v>
      </c>
      <c r="D5" s="60" t="s">
        <v>42</v>
      </c>
      <c r="E5" s="13" t="s">
        <v>2</v>
      </c>
      <c r="F5" s="15" t="s">
        <v>22</v>
      </c>
      <c r="G5" s="13" t="s">
        <v>3</v>
      </c>
      <c r="H5" s="15" t="s">
        <v>4</v>
      </c>
      <c r="I5" s="13" t="s">
        <v>105</v>
      </c>
      <c r="J5" s="15" t="s">
        <v>31</v>
      </c>
      <c r="K5" s="13" t="s">
        <v>29</v>
      </c>
      <c r="L5" s="15" t="s">
        <v>24</v>
      </c>
      <c r="M5" s="13" t="s">
        <v>26</v>
      </c>
      <c r="N5" s="15" t="s">
        <v>27</v>
      </c>
      <c r="O5" s="13" t="s">
        <v>23</v>
      </c>
      <c r="P5" s="15" t="s">
        <v>30</v>
      </c>
      <c r="Q5" s="47" t="s">
        <v>5</v>
      </c>
    </row>
    <row r="6" spans="1:17" ht="16.5">
      <c r="A6" s="30" t="s">
        <v>69</v>
      </c>
      <c r="B6" s="24" t="s">
        <v>7</v>
      </c>
      <c r="C6" s="28" t="s">
        <v>21</v>
      </c>
      <c r="D6" s="25" t="s">
        <v>17</v>
      </c>
      <c r="E6" s="16">
        <v>3</v>
      </c>
      <c r="F6" s="54">
        <v>1</v>
      </c>
      <c r="G6" s="54">
        <v>2</v>
      </c>
      <c r="H6" s="17">
        <v>3</v>
      </c>
      <c r="I6" s="17">
        <v>4</v>
      </c>
      <c r="J6" s="17">
        <v>1</v>
      </c>
      <c r="K6" s="54">
        <v>1</v>
      </c>
      <c r="L6" s="54">
        <v>2</v>
      </c>
      <c r="M6" s="54">
        <v>2</v>
      </c>
      <c r="N6" s="54">
        <v>1</v>
      </c>
      <c r="O6" s="54">
        <v>1</v>
      </c>
      <c r="P6" s="18">
        <v>4</v>
      </c>
      <c r="Q6" s="19">
        <f>IF(E6=1,10,IF(E6=2,6,IF(E6=3,4,IF(E6=4,3,IF(E6=5,2,IF(E6=6,1,0))))))+IF(F6=1,10,IF(F6=2,6,IF(F6=3,4,IF(F6=4,3,IF(F6=5,2,IF(F6=6,1,0))))))+IF(G6=1,10,IF(G6=2,6,IF(G6=3,4,IF(G6=4,3,IF(G6=5,2,IF(G6=6,1,0))))))+IF(H6=1,10,IF(H6=2,6,IF(H6=3,4,IF(H6=4,3,IF(H6=5,2,IF(H6=6,1,0))))))+IF(I6=1,10,IF(I6=2,6,IF(I6=3,4,IF(I6=4,3,IF(I6=5,2,IF(I6=6,1,0))))))+IF(J6=1,10,IF(J6=2,6,IF(J6=3,4,IF(J6=4,3,IF(J6=5,2,IF(J6=6,1,0))))))+IF(K6=1,10,IF(K6=2,6,IF(K6=3,4,IF(K6=4,3,IF(K6=5,2,IF(K6=6,1,0))))))+IF(L6=1,10,IF(L6=2,6,IF(L6=3,4,IF(L6=4,3,IF(L6=5,2,IF(L6=6,1,0))))))+IF(M6=1,10,IF(M6=2,6,IF(M6=3,4,IF(M6=4,3,IF(M6=5,2,IF(M6=6,1,0))))))+IF(N6=1,10,IF(N6=2,6,IF(N6=3,4,IF(N6=4,3,IF(N6=5,2,IF(N6=6,1,0))))))+IF(O6=1,10,IF(O6=2,6,IF(O6=3,4,IF(O6=4,3,IF(O6=5,2,IF(O6=6,1,0))))))+IF(P6=1,10,IF(P6=2,6,IF(P6=3,4,IF(P6=4,3,IF(P6=5,2,IF(P6=6,1,0))))))+7</f>
        <v>89</v>
      </c>
    </row>
    <row r="7" spans="1:17" ht="16.5">
      <c r="A7" s="31" t="s">
        <v>70</v>
      </c>
      <c r="B7" s="24" t="s">
        <v>8</v>
      </c>
      <c r="C7" s="28" t="s">
        <v>15</v>
      </c>
      <c r="D7" s="26" t="s">
        <v>18</v>
      </c>
      <c r="E7" s="53">
        <v>1</v>
      </c>
      <c r="F7" s="20">
        <v>2</v>
      </c>
      <c r="G7" s="20">
        <v>5</v>
      </c>
      <c r="H7" s="20">
        <v>2</v>
      </c>
      <c r="I7" s="20">
        <v>1</v>
      </c>
      <c r="J7" s="20">
        <v>3</v>
      </c>
      <c r="K7" s="20">
        <v>4</v>
      </c>
      <c r="L7" s="20">
        <v>3</v>
      </c>
      <c r="M7" s="20">
        <v>1</v>
      </c>
      <c r="N7" s="20">
        <v>4</v>
      </c>
      <c r="O7" s="20">
        <v>3</v>
      </c>
      <c r="P7" s="56">
        <v>3</v>
      </c>
      <c r="Q7" s="19">
        <f>IF(E7=1,10,IF(E7=2,6,IF(E7=3,4,IF(E7=4,3,IF(E7=5,2,IF(E7=6,1,0))))))+IF(F7=1,10,IF(F7=2,6,IF(F7=3,4,IF(F7=4,3,IF(F7=5,2,IF(F7=6,1,0))))))+IF(G7=1,10,IF(G7=2,6,IF(G7=3,4,IF(G7=4,3,IF(G7=5,2,IF(G7=6,1,0))))))+IF(H7=1,10,IF(H7=2,6,IF(H7=3,4,IF(H7=4,3,IF(H7=5,2,IF(H7=6,1,0))))))+IF(I7=1,10,IF(I7=2,6,IF(I7=3,4,IF(I7=4,3,IF(I7=5,2,IF(I7=6,1,0))))))+IF(J7=1,10,IF(J7=2,6,IF(J7=3,4,IF(J7=4,3,IF(J7=5,2,IF(J7=6,1,0))))))+IF(K7=1,10,IF(K7=2,6,IF(K7=3,4,IF(K7=4,3,IF(K7=5,2,IF(K7=6,1,0))))))+IF(L7=1,10,IF(L7=2,6,IF(L7=3,4,IF(L7=4,3,IF(L7=5,2,IF(L7=6,1,0))))))+IF(M7=1,10,IF(M7=2,6,IF(M7=3,4,IF(M7=4,3,IF(M7=5,2,IF(M7=6,1,0))))))+IF(N7=1,10,IF(N7=2,6,IF(N7=3,4,IF(N7=4,3,IF(N7=5,2,IF(N7=6,1,0))))))+IF(O7=1,10,IF(O7=2,6,IF(O7=3,4,IF(O7=4,3,IF(O7=5,2,IF(O7=6,1,0))))))+IF(P7=1,10,IF(P7=2,6,IF(P7=3,4,IF(P7=4,3,IF(P7=5,2,IF(P7=6,1,0))))))+2</f>
        <v>68</v>
      </c>
    </row>
    <row r="8" spans="1:17" ht="16.5">
      <c r="A8" s="31" t="s">
        <v>71</v>
      </c>
      <c r="B8" s="24" t="s">
        <v>6</v>
      </c>
      <c r="C8" s="28" t="s">
        <v>15</v>
      </c>
      <c r="D8" s="26" t="s">
        <v>17</v>
      </c>
      <c r="E8" s="16">
        <v>2</v>
      </c>
      <c r="F8" s="20">
        <v>3</v>
      </c>
      <c r="G8" s="20">
        <v>4</v>
      </c>
      <c r="H8" s="20">
        <v>1</v>
      </c>
      <c r="I8" s="56">
        <v>2</v>
      </c>
      <c r="J8" s="56">
        <v>4</v>
      </c>
      <c r="K8" s="20">
        <v>3</v>
      </c>
      <c r="L8" s="20">
        <v>1</v>
      </c>
      <c r="M8" s="20">
        <v>4</v>
      </c>
      <c r="N8" s="20">
        <v>5</v>
      </c>
      <c r="O8" s="20">
        <v>6</v>
      </c>
      <c r="P8" s="20">
        <v>1</v>
      </c>
      <c r="Q8" s="19">
        <f>IF(E8=1,10,IF(E8=2,6,IF(E8=3,4,IF(E8=4,3,IF(E8=5,2,IF(E8=6,1,0))))))+IF(F8=1,10,IF(F8=2,6,IF(F8=3,4,IF(F8=4,3,IF(F8=5,2,IF(F8=6,1,0))))))+IF(G8=1,10,IF(G8=2,6,IF(G8=3,4,IF(G8=4,3,IF(G8=5,2,IF(G8=6,1,0))))))+IF(H8=1,10,IF(H8=2,6,IF(H8=3,4,IF(H8=4,3,IF(H8=5,2,IF(H8=6,1,0))))))+IF(I8=1,10,IF(I8=2,6,IF(I8=3,4,IF(I8=4,3,IF(I8=5,2,IF(I8=6,1,0))))))+IF(J8=1,10,IF(J8=2,6,IF(J8=3,4,IF(J8=4,3,IF(J8=5,2,IF(J8=6,1,0))))))+IF(K8=1,10,IF(K8=2,6,IF(K8=3,4,IF(K8=4,3,IF(K8=5,2,IF(K8=6,1,0))))))+IF(L8=1,10,IF(L8=2,6,IF(L8=3,4,IF(L8=4,3,IF(L8=5,2,IF(L8=6,1,0))))))+IF(M8=1,10,IF(M8=2,6,IF(M8=3,4,IF(M8=4,3,IF(M8=5,2,IF(M8=6,1,0))))))+IF(N8=1,10,IF(N8=2,6,IF(N8=3,4,IF(N8=4,3,IF(N8=5,2,IF(N8=6,1,0))))))+IF(O8=1,10,IF(O8=2,6,IF(O8=3,4,IF(O8=4,3,IF(O8=5,2,IF(O8=6,1,0))))))+IF(P8=1,10,IF(P8=2,6,IF(P8=3,4,IF(P8=4,3,IF(P8=5,2,IF(P8=6,1,0))))))+2</f>
        <v>64</v>
      </c>
    </row>
    <row r="9" spans="1:17" s="1" customFormat="1" ht="16.5">
      <c r="A9" s="31" t="s">
        <v>72</v>
      </c>
      <c r="B9" s="61" t="s">
        <v>10</v>
      </c>
      <c r="C9" s="28" t="s">
        <v>15</v>
      </c>
      <c r="D9" s="26" t="s">
        <v>104</v>
      </c>
      <c r="E9" s="16">
        <v>5</v>
      </c>
      <c r="F9" s="20">
        <v>4</v>
      </c>
      <c r="G9" s="20">
        <v>1</v>
      </c>
      <c r="H9" s="56">
        <v>4</v>
      </c>
      <c r="I9" s="20">
        <v>3</v>
      </c>
      <c r="J9" s="20">
        <v>2</v>
      </c>
      <c r="K9" s="20">
        <v>5</v>
      </c>
      <c r="L9" s="20">
        <v>4</v>
      </c>
      <c r="M9" s="20">
        <v>3</v>
      </c>
      <c r="N9" s="20">
        <v>2</v>
      </c>
      <c r="O9" s="20">
        <v>4</v>
      </c>
      <c r="P9" s="20">
        <v>2</v>
      </c>
      <c r="Q9" s="19">
        <f>IF(E9=1,10,IF(E9=2,6,IF(E9=3,4,IF(E9=4,3,IF(E9=5,2,IF(E9=6,1,0))))))+IF(F9=1,10,IF(F9=2,6,IF(F9=3,4,IF(F9=4,3,IF(F9=5,2,IF(F9=6,1,0))))))+IF(G9=1,10,IF(G9=2,6,IF(G9=3,4,IF(G9=4,3,IF(G9=5,2,IF(G9=6,1,0))))))+IF(H9=1,10,IF(H9=2,6,IF(H9=3,4,IF(H9=4,3,IF(H9=5,2,IF(H9=6,1,0))))))+IF(I9=1,10,IF(I9=2,6,IF(I9=3,4,IF(I9=4,3,IF(I9=5,2,IF(I9=6,1,0))))))+IF(J9=1,10,IF(J9=2,6,IF(J9=3,4,IF(J9=4,3,IF(J9=5,2,IF(J9=6,1,0))))))+IF(K9=1,10,IF(K9=2,6,IF(K9=3,4,IF(K9=4,3,IF(K9=5,2,IF(K9=6,1,0))))))+IF(L9=1,10,IF(L9=2,6,IF(L9=3,4,IF(L9=4,3,IF(L9=5,2,IF(L9=6,1,0))))))+IF(M9=1,10,IF(M9=2,6,IF(M9=3,4,IF(M9=4,3,IF(M9=5,2,IF(M9=6,1,0))))))+IF(N9=1,10,IF(N9=2,6,IF(N9=3,4,IF(N9=4,3,IF(N9=5,2,IF(N9=6,1,0))))))+IF(O9=1,10,IF(O9=2,6,IF(O9=3,4,IF(O9=4,3,IF(O9=5,2,IF(O9=6,1,0))))))+IF(P9=1,10,IF(P9=2,6,IF(P9=3,4,IF(P9=4,3,IF(P9=5,2,IF(P9=6,1,0))))))+1</f>
        <v>53</v>
      </c>
    </row>
    <row r="10" spans="1:17" ht="16.5">
      <c r="A10" s="31" t="s">
        <v>73</v>
      </c>
      <c r="B10" s="24" t="s">
        <v>9</v>
      </c>
      <c r="C10" s="28" t="s">
        <v>21</v>
      </c>
      <c r="D10" s="26" t="s">
        <v>18</v>
      </c>
      <c r="E10" s="16">
        <v>4</v>
      </c>
      <c r="F10" s="20">
        <v>5</v>
      </c>
      <c r="G10" s="20">
        <v>3</v>
      </c>
      <c r="H10" s="20">
        <v>5</v>
      </c>
      <c r="I10" s="20">
        <v>6</v>
      </c>
      <c r="J10" s="20">
        <v>5</v>
      </c>
      <c r="K10" s="20">
        <v>2</v>
      </c>
      <c r="L10" s="20">
        <v>5</v>
      </c>
      <c r="M10" s="20">
        <v>6</v>
      </c>
      <c r="N10" s="20">
        <v>3</v>
      </c>
      <c r="O10" s="20">
        <v>2</v>
      </c>
      <c r="P10" s="20">
        <v>6</v>
      </c>
      <c r="Q10" s="19">
        <f>IF(E10=1,10,IF(E10=2,6,IF(E10=3,4,IF(E10=4,3,IF(E10=5,2,IF(E10=6,1,0))))))+IF(F10=1,10,IF(F10=2,6,IF(F10=3,4,IF(F10=4,3,IF(F10=5,2,IF(F10=6,1,0))))))+IF(G10=1,10,IF(G10=2,6,IF(G10=3,4,IF(G10=4,3,IF(G10=5,2,IF(G10=6,1,0))))))+IF(H10=1,10,IF(H10=2,6,IF(H10=3,4,IF(H10=4,3,IF(H10=5,2,IF(H10=6,1,0))))))+IF(I10=1,10,IF(I10=2,6,IF(I10=3,4,IF(I10=4,3,IF(I10=5,2,IF(I10=6,1,0))))))+IF(J10=1,10,IF(J10=2,6,IF(J10=3,4,IF(J10=4,3,IF(J10=5,2,IF(J10=6,1,0))))))+IF(K10=1,10,IF(K10=2,6,IF(K10=3,4,IF(K10=4,3,IF(K10=5,2,IF(K10=6,1,0))))))+IF(L10=1,10,IF(L10=2,6,IF(L10=3,4,IF(L10=4,3,IF(L10=5,2,IF(L10=6,1,0))))))+IF(M10=1,10,IF(M10=2,6,IF(M10=3,4,IF(M10=4,3,IF(M10=5,2,IF(M10=6,1,0))))))+IF(N10=1,10,IF(N10=2,6,IF(N10=3,4,IF(N10=4,3,IF(N10=5,2,IF(N10=6,1,0))))))+IF(O10=1,10,IF(O10=2,6,IF(O10=3,4,IF(O10=4,3,IF(O10=5,2,IF(O10=6,1,0))))))+IF(P10=1,10,IF(P10=2,6,IF(P10=3,4,IF(P10=4,3,IF(P10=5,2,IF(P10=6,1,0))))))</f>
        <v>34</v>
      </c>
    </row>
    <row r="11" spans="1:17" ht="17.25" thickBot="1">
      <c r="A11" s="32" t="s">
        <v>103</v>
      </c>
      <c r="B11" s="27" t="s">
        <v>20</v>
      </c>
      <c r="C11" s="29" t="s">
        <v>21</v>
      </c>
      <c r="D11" s="38" t="s">
        <v>104</v>
      </c>
      <c r="E11" s="39">
        <v>6</v>
      </c>
      <c r="F11" s="40">
        <v>6</v>
      </c>
      <c r="G11" s="40">
        <v>6</v>
      </c>
      <c r="H11" s="40">
        <v>6</v>
      </c>
      <c r="I11" s="40">
        <v>5</v>
      </c>
      <c r="J11" s="40">
        <v>6</v>
      </c>
      <c r="K11" s="40">
        <v>6</v>
      </c>
      <c r="L11" s="40">
        <v>6</v>
      </c>
      <c r="M11" s="40">
        <v>5</v>
      </c>
      <c r="N11" s="40">
        <v>6</v>
      </c>
      <c r="O11" s="40">
        <v>5</v>
      </c>
      <c r="P11" s="40">
        <v>5</v>
      </c>
      <c r="Q11" s="44">
        <f>IF(E11=1,10,IF(E11=2,6,IF(E11=3,4,IF(E11=4,3,IF(E11=5,2,IF(E11=6,1,0))))))+IF(F11=1,10,IF(F11=2,6,IF(F11=3,4,IF(F11=4,3,IF(F11=5,2,IF(F11=6,1,0))))))+IF(G11=1,10,IF(G11=2,6,IF(G11=3,4,IF(G11=4,3,IF(G11=5,2,IF(G11=6,1,0))))))+IF(H11=1,10,IF(H11=2,6,IF(H11=3,4,IF(H11=4,3,IF(H11=5,2,IF(H11=6,1,0))))))+IF(I11=1,10,IF(I11=2,6,IF(I11=3,4,IF(I11=4,3,IF(I11=5,2,IF(I11=6,1,0))))))+IF(J11=1,10,IF(J11=2,6,IF(J11=3,4,IF(J11=4,3,IF(J11=5,2,IF(J11=6,1,0))))))+IF(K11=1,10,IF(K11=2,6,IF(K11=3,4,IF(K11=4,3,IF(K11=5,2,IF(K11=6,1,0))))))+IF(L11=1,10,IF(L11=2,6,IF(L11=3,4,IF(L11=4,3,IF(L11=5,2,IF(L11=6,1,0))))))+IF(M11=1,10,IF(M11=2,6,IF(M11=3,4,IF(M11=4,3,IF(M11=5,2,IF(M11=6,1,0))))))+IF(N11=1,10,IF(N11=2,6,IF(N11=3,4,IF(N11=4,3,IF(N11=5,2,IF(N11=6,1,0))))))+IF(O11=1,10,IF(O11=2,6,IF(O11=3,4,IF(O11=4,3,IF(O11=5,2,IF(O11=6,1,0))))))+IF(P11=1,10,IF(P11=2,6,IF(P11=3,4,IF(P11=4,3,IF(P11=5,2,IF(P11=6,1,0))))))</f>
        <v>16</v>
      </c>
    </row>
    <row r="12" spans="1:17" ht="17.25" thickBot="1">
      <c r="A12" s="1"/>
      <c r="B12" s="2"/>
      <c r="C12" s="11"/>
      <c r="D12" s="36" t="s">
        <v>35</v>
      </c>
      <c r="E12" s="34" t="s">
        <v>89</v>
      </c>
      <c r="F12" s="35" t="s">
        <v>90</v>
      </c>
      <c r="G12" s="35" t="s">
        <v>91</v>
      </c>
      <c r="H12" s="35" t="s">
        <v>92</v>
      </c>
      <c r="I12" s="35" t="s">
        <v>93</v>
      </c>
      <c r="J12" s="35" t="s">
        <v>94</v>
      </c>
      <c r="K12" s="35" t="s">
        <v>95</v>
      </c>
      <c r="L12" s="35" t="s">
        <v>96</v>
      </c>
      <c r="M12" s="35" t="s">
        <v>97</v>
      </c>
      <c r="N12" s="35" t="s">
        <v>98</v>
      </c>
      <c r="O12" s="35" t="s">
        <v>99</v>
      </c>
      <c r="P12" s="37" t="s">
        <v>100</v>
      </c>
      <c r="Q12" s="1"/>
    </row>
    <row r="14" spans="1:17" ht="18.75" thickBot="1">
      <c r="A14" s="6" t="s">
        <v>102</v>
      </c>
    </row>
    <row r="15" spans="1:17" ht="15.75">
      <c r="A15" s="65" t="s">
        <v>42</v>
      </c>
      <c r="B15" s="66"/>
      <c r="C15" s="47" t="s">
        <v>5</v>
      </c>
    </row>
    <row r="16" spans="1:17" ht="16.5">
      <c r="A16" s="30" t="s">
        <v>69</v>
      </c>
      <c r="B16" s="25" t="s">
        <v>17</v>
      </c>
      <c r="C16" s="19">
        <f>Q6+Q8</f>
        <v>153</v>
      </c>
    </row>
    <row r="17" spans="1:3" ht="16.5">
      <c r="A17" s="31" t="s">
        <v>70</v>
      </c>
      <c r="B17" s="26" t="s">
        <v>18</v>
      </c>
      <c r="C17" s="19">
        <f>Q7+Q10</f>
        <v>102</v>
      </c>
    </row>
    <row r="18" spans="1:3" ht="17.25" thickBot="1">
      <c r="A18" s="32" t="s">
        <v>71</v>
      </c>
      <c r="B18" s="64" t="s">
        <v>104</v>
      </c>
      <c r="C18" s="23">
        <f>Q9+Q11</f>
        <v>69</v>
      </c>
    </row>
  </sheetData>
  <sortState ref="A6:Q10">
    <sortCondition descending="1" ref="Q6:Q10"/>
  </sortState>
  <mergeCells count="4">
    <mergeCell ref="A1:Q1"/>
    <mergeCell ref="A2:Q2"/>
    <mergeCell ref="A5:B5"/>
    <mergeCell ref="A15:B15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Girone - A - (Col)</vt:lpstr>
      <vt:lpstr>Foglio2</vt:lpstr>
      <vt:lpstr>Girone - Rc -</vt:lpstr>
      <vt:lpstr>Girone - B - (Bandit)</vt:lpstr>
      <vt:lpstr>Risultati squadre</vt:lpstr>
      <vt:lpstr>Finale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2010-08-04T18:54:39Z</dcterms:created>
  <dcterms:modified xsi:type="dcterms:W3CDTF">2010-08-28T12:45:10Z</dcterms:modified>
</cp:coreProperties>
</file>